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bando 2019 art. 21" sheetId="1" r:id="rId1"/>
  </sheets>
  <definedNames>
    <definedName name="_xlnm.Print_Area" localSheetId="0">'bando 2019 art. 21'!$B$1:$W$24</definedName>
    <definedName name="Excel_BuiltIn__FilterDatabase" localSheetId="0">'bando 2019 art. 21'!$L$3:$L$3</definedName>
    <definedName name="Excel_BuiltIn_Print_Titles" localSheetId="0">'bando 2019 art. 21'!#REF!</definedName>
  </definedNames>
  <calcPr fullCalcOnLoad="1"/>
</workbook>
</file>

<file path=xl/sharedStrings.xml><?xml version="1.0" encoding="utf-8"?>
<sst xmlns="http://schemas.openxmlformats.org/spreadsheetml/2006/main" count="133" uniqueCount="117">
  <si>
    <t>TITOLO PROGETTO</t>
  </si>
  <si>
    <t>CUP</t>
  </si>
  <si>
    <t>01907070021</t>
  </si>
  <si>
    <t>Corso Roma, 38 - 13019 - Varallo Sesia  VC</t>
  </si>
  <si>
    <t>07401840017</t>
  </si>
  <si>
    <t>Via Maria Vittoria, 19  
10123 Torino</t>
  </si>
  <si>
    <t>02063980045</t>
  </si>
  <si>
    <t>Via Avogadro, 32 12100 Cuneo</t>
  </si>
  <si>
    <t>02597450044</t>
  </si>
  <si>
    <t>Via Carlo Pascal, 7 12100 Cuneo</t>
  </si>
  <si>
    <t>01679820033</t>
  </si>
  <si>
    <t>Piazza Matteotti, 1 
Novara</t>
  </si>
  <si>
    <t>0176501006</t>
  </si>
  <si>
    <t>96029620067</t>
  </si>
  <si>
    <t>Piazza Santa Maria di Castello 14 
15121 Alessandria</t>
  </si>
  <si>
    <t>ATL DISTRETTO TURISTICO DEI LAGHI</t>
  </si>
  <si>
    <t>01648650032</t>
  </si>
  <si>
    <t>Via Mazzini, 2 
28838 Stresa (Vb)</t>
  </si>
  <si>
    <t>CONSORZIO LAGO MAGGIORE HOLIDAYS</t>
  </si>
  <si>
    <t>01584160038</t>
  </si>
  <si>
    <t>Via 42 Martiri, 156
28924 Verbania</t>
  </si>
  <si>
    <t>02513140042</t>
  </si>
  <si>
    <t>Piazza Risorgimento, 2
12051 - Alba (Cuneo)</t>
  </si>
  <si>
    <t>CONSORZIO TURISTICO INCOMING EXPERIENCE</t>
  </si>
  <si>
    <t>10226850013</t>
  </si>
  <si>
    <t>Via Berthollet, 19
10100 Torino</t>
  </si>
  <si>
    <t>CONSORZIO TURISTICO LANGHE MONFERRATO E ROERO</t>
  </si>
  <si>
    <t>02267590046</t>
  </si>
  <si>
    <t>Piazza San Paolo, 3
12051 Alba (Cn)</t>
  </si>
  <si>
    <t>CONSORZIO OPERATORI TURISTICI VALLI DI LANZO</t>
  </si>
  <si>
    <t>08207460018</t>
  </si>
  <si>
    <t>Frazione Fè, 2   
10070 Ala di Stura (Torino)</t>
  </si>
  <si>
    <t>CONSORZIO OPERATORI TURISTICI ASTI E MONFERRATO</t>
  </si>
  <si>
    <t>01178540058</t>
  </si>
  <si>
    <t>Via Carducci, 43  
14100 Asti</t>
  </si>
  <si>
    <t>ALTO PIEMONTE TURISMO</t>
  </si>
  <si>
    <t>01704840022</t>
  </si>
  <si>
    <t>91005270029</t>
  </si>
  <si>
    <t>Viale Prof. Albano Maiardi, 3 
28838 Stresa (Vb)</t>
  </si>
  <si>
    <t>CONSORZIO TURISTICO TERRE DI FAUSTO COPPI</t>
  </si>
  <si>
    <t>01962960066</t>
  </si>
  <si>
    <t>Viale Saffi, 55 
15067 Novi Ligure</t>
  </si>
  <si>
    <t>02933490043</t>
  </si>
  <si>
    <t>Piazza S. Paolo, 3 120561 Alba (Cuneo)</t>
  </si>
  <si>
    <t>PARTITA IVA</t>
  </si>
  <si>
    <t>CODICE FISCALE</t>
  </si>
  <si>
    <t xml:space="preserve">SEDE SOGGETTO </t>
  </si>
  <si>
    <t>NUMERO PROGETTO</t>
  </si>
  <si>
    <t>ATL ENTE TURISMO LANGHE MONFERRATO E ROERO</t>
  </si>
  <si>
    <t>ATL TURISMO TORINO E PROVINCIA</t>
  </si>
  <si>
    <t>CONSORZIO OPERATORI TURISTICI PROVINCIA DI CUNEO - CONITOURS</t>
  </si>
  <si>
    <t>ATL DELLA PROVINCIA DI ALESSANDRIA - ALEXALA</t>
  </si>
  <si>
    <t>ATL DELLA PROVINCIA DI NOVARA</t>
  </si>
  <si>
    <t>ATL DELLA VALSESIA E DEL VERCELLESE</t>
  </si>
  <si>
    <t>CONSORZIO PICCOLE STRUTTURE  RICETTIVE LANGHE MONFERRATO E ROERO</t>
  </si>
  <si>
    <t>ATL DEL CUNEESE - Valli Alpine e Citta' d'Arte</t>
  </si>
  <si>
    <t>PUNTEGGIO</t>
  </si>
  <si>
    <t>CODICE COR</t>
  </si>
  <si>
    <t>CODICE  BENEFICIARIO</t>
  </si>
  <si>
    <t>DENOMINAZIONE BENEFICIARIO</t>
  </si>
  <si>
    <t>LIQUIDATO</t>
  </si>
  <si>
    <t>L'INNOVAZIONE NELLA PROMOZIONE TURISTICA</t>
  </si>
  <si>
    <t>PRENDICI GUSTO</t>
  </si>
  <si>
    <t xml:space="preserve">ENJOY  LE DOLCI TERRE - shopping  wine bike &amp; food, </t>
  </si>
  <si>
    <t>MONFERRATO AUTENTICO EVOLUTION</t>
  </si>
  <si>
    <t>OUTDOOR E TURISMO SLOW TRA LAGHI E VALLI</t>
  </si>
  <si>
    <t>SLOW TRAVEL EXPERIENCES CICLOTURISMO, VIAGGI IN FAMIGLIA, INCENTIVES</t>
  </si>
  <si>
    <t>MONTAGNA PER TUTTI</t>
  </si>
  <si>
    <t>LUXURY &amp; EXPERIENCE</t>
  </si>
  <si>
    <t>CUNEO ALPS  "GRAN TOUR"</t>
  </si>
  <si>
    <t>FOCUS MAIN MARKET EUROPA</t>
  </si>
  <si>
    <t>BOOKING CENTER</t>
  </si>
  <si>
    <t>IL NOVARESE TERRA D'ACQUE, DI COLLINE E DI CAMMINI</t>
  </si>
  <si>
    <t>ENOGASTRONOMIA E ACCOGLIENZA SMART</t>
  </si>
  <si>
    <t>ACCOGLIENZA E PROMOZIONE DAL RISO AL ROSA</t>
  </si>
  <si>
    <t>MONFERRATO SOUNDS FOOD</t>
  </si>
  <si>
    <t>A TASTE OF BUON VIVERE</t>
  </si>
  <si>
    <t>CONSORZIO TURISTICO VALLE MAIRA</t>
  </si>
  <si>
    <t>96089370041</t>
  </si>
  <si>
    <t>03844070049</t>
  </si>
  <si>
    <t>Via Borgo Villa, 3 
12021 - Acceglio (CN)</t>
  </si>
  <si>
    <t>VALLE MAIRA EXPERIENCE</t>
  </si>
  <si>
    <t>SPESA 
 BENEFICIARIO</t>
  </si>
  <si>
    <t>disavanzo dopo entrate</t>
  </si>
  <si>
    <t>non ammesso per punteggio inferiore a 50</t>
  </si>
  <si>
    <t>ACCONTO CONSORZI</t>
  </si>
  <si>
    <t>SALDO CONSORZI</t>
  </si>
  <si>
    <t>SALDO ATL</t>
  </si>
  <si>
    <t>ACCONTO ATL</t>
  </si>
  <si>
    <t>J84J19000150009</t>
  </si>
  <si>
    <t>J24J19000060009</t>
  </si>
  <si>
    <t>J84J19000160009</t>
  </si>
  <si>
    <t>J14J19000310009</t>
  </si>
  <si>
    <t>J44J19000090009</t>
  </si>
  <si>
    <t>J34J19000080009</t>
  </si>
  <si>
    <t>J14J19000320009</t>
  </si>
  <si>
    <t>J14J19000330009</t>
  </si>
  <si>
    <t>J14J19000340009</t>
  </si>
  <si>
    <t>J14J19000350009</t>
  </si>
  <si>
    <t>J74J19000130009</t>
  </si>
  <si>
    <t>J74J19000140009</t>
  </si>
  <si>
    <t>J34J19000090009</t>
  </si>
  <si>
    <t>NOTE/MOTIVAZIONI NON AMMISSIONE</t>
  </si>
  <si>
    <t>non ammesso per superamento soglia de minimis</t>
  </si>
  <si>
    <t>non ammesso poiché non coerente con temi bando e superamento soglia de minimis</t>
  </si>
  <si>
    <t>SPESA AMMISSIBILE</t>
  </si>
  <si>
    <t>CONTRIBUTO  ATL</t>
  </si>
  <si>
    <t>CONTRIBUTO  CONSORZI</t>
  </si>
  <si>
    <t xml:space="preserve">CONTRIBUTO CONCESSO </t>
  </si>
  <si>
    <t>ELENCO NON AMMESSI</t>
  </si>
  <si>
    <t>ELENCO BENEFICIARI</t>
  </si>
  <si>
    <t>non ammesso per punteggio inferiore a 50 e superamento soglia deminimis</t>
  </si>
  <si>
    <t>COR MULTIPLI ( v. allegato B)</t>
  </si>
  <si>
    <t>COR MULTIPLI ( v. allegato D)</t>
  </si>
  <si>
    <t>COR MULTIPLI ( v. allegato E)</t>
  </si>
  <si>
    <t>COR MULTIPLI ( v. allegato C)</t>
  </si>
  <si>
    <t>Allegato A DD n. 694 del 6/12/2019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</si>
</sst>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[$€-410]\ #,##0.00;[Red]\-[$€-410]\ #,##0.00"/>
    <numFmt numFmtId="166" formatCode="&quot;€ &quot;#,##0.00;&quot;-€ &quot;#,##0.00"/>
    <numFmt numFmtId="167" formatCode="_-&quot;€ &quot;* #,##0.00_-;&quot;-€ &quot;* #,##0.00_-;_-&quot;€ &quot;* \-??_-;_-@_-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&quot;€&quot;\ #,##0.00"/>
  </numFmts>
  <fonts count="14">
    <font>
      <sz val="10"/>
      <name val="Arial"/>
      <family val="2"/>
    </font>
    <font>
      <sz val="10"/>
      <color indexed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63"/>
      <name val="Helvetica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color indexed="63"/>
      <name val="Verdana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71" fontId="2" fillId="0" borderId="3" xfId="0" applyNumberFormat="1" applyFont="1" applyFill="1" applyBorder="1" applyAlignment="1">
      <alignment horizontal="right" vertical="center"/>
    </xf>
    <xf numFmtId="171" fontId="3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1" fontId="2" fillId="0" borderId="3" xfId="0" applyNumberFormat="1" applyFont="1" applyFill="1" applyBorder="1" applyAlignment="1">
      <alignment horizontal="center" vertical="center"/>
    </xf>
    <xf numFmtId="171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/>
    </xf>
    <xf numFmtId="0" fontId="2" fillId="0" borderId="4" xfId="0" applyFont="1" applyBorder="1" applyAlignment="1">
      <alignment horizontal="center" vertical="center"/>
    </xf>
    <xf numFmtId="171" fontId="4" fillId="0" borderId="3" xfId="0" applyNumberFormat="1" applyFont="1" applyFill="1" applyBorder="1" applyAlignment="1">
      <alignment horizontal="center" vertical="center" wrapText="1"/>
    </xf>
    <xf numFmtId="171" fontId="2" fillId="0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71" fontId="4" fillId="0" borderId="3" xfId="0" applyNumberFormat="1" applyFont="1" applyFill="1" applyBorder="1" applyAlignment="1">
      <alignment horizontal="center" vertical="center"/>
    </xf>
    <xf numFmtId="171" fontId="2" fillId="0" borderId="3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49" fontId="4" fillId="0" borderId="3" xfId="17" applyNumberFormat="1" applyFont="1" applyFill="1" applyBorder="1" applyAlignment="1">
      <alignment horizontal="center" vertical="center" wrapText="1"/>
      <protection/>
    </xf>
    <xf numFmtId="44" fontId="2" fillId="0" borderId="3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1" fontId="2" fillId="0" borderId="3" xfId="0" applyNumberFormat="1" applyFont="1" applyBorder="1" applyAlignment="1">
      <alignment horizontal="right" vertical="center"/>
    </xf>
    <xf numFmtId="171" fontId="3" fillId="0" borderId="3" xfId="0" applyNumberFormat="1" applyFont="1" applyFill="1" applyBorder="1" applyAlignment="1">
      <alignment horizontal="center" vertical="center" wrapText="1"/>
    </xf>
    <xf numFmtId="171" fontId="2" fillId="0" borderId="3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1" fontId="2" fillId="0" borderId="3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171" fontId="2" fillId="0" borderId="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171" fontId="2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/>
    </xf>
    <xf numFmtId="0" fontId="2" fillId="0" borderId="0" xfId="0" applyFont="1" applyAlignment="1">
      <alignment horizontal="center" wrapText="1"/>
    </xf>
    <xf numFmtId="171" fontId="3" fillId="0" borderId="3" xfId="0" applyNumberFormat="1" applyFont="1" applyFill="1" applyBorder="1" applyAlignment="1">
      <alignment horizontal="right" vertical="center"/>
    </xf>
    <xf numFmtId="171" fontId="3" fillId="0" borderId="3" xfId="0" applyNumberFormat="1" applyFont="1" applyFill="1" applyBorder="1" applyAlignment="1">
      <alignment horizontal="right" vertical="center" wrapText="1"/>
    </xf>
    <xf numFmtId="171" fontId="2" fillId="0" borderId="0" xfId="0" applyNumberFormat="1" applyFont="1" applyAlignment="1">
      <alignment horizontal="center"/>
    </xf>
    <xf numFmtId="171" fontId="3" fillId="0" borderId="3" xfId="0" applyNumberFormat="1" applyFont="1" applyFill="1" applyBorder="1" applyAlignment="1">
      <alignment horizontal="center" vertical="center" wrapText="1"/>
    </xf>
    <xf numFmtId="171" fontId="5" fillId="0" borderId="3" xfId="0" applyNumberFormat="1" applyFont="1" applyFill="1" applyBorder="1" applyAlignment="1">
      <alignment horizontal="right" vertical="center"/>
    </xf>
    <xf numFmtId="171" fontId="3" fillId="0" borderId="3" xfId="0" applyNumberFormat="1" applyFont="1" applyBorder="1" applyAlignment="1">
      <alignment horizontal="right" vertical="center"/>
    </xf>
    <xf numFmtId="171" fontId="2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71" fontId="3" fillId="0" borderId="0" xfId="0" applyNumberFormat="1" applyFont="1" applyFill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171" fontId="2" fillId="0" borderId="13" xfId="0" applyNumberFormat="1" applyFont="1" applyFill="1" applyBorder="1" applyAlignment="1">
      <alignment horizontal="right" vertical="center"/>
    </xf>
    <xf numFmtId="171" fontId="3" fillId="0" borderId="13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171" fontId="2" fillId="0" borderId="13" xfId="0" applyNumberFormat="1" applyFont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171" fontId="3" fillId="0" borderId="13" xfId="0" applyNumberFormat="1" applyFont="1" applyFill="1" applyBorder="1" applyAlignment="1">
      <alignment horizontal="center" vertical="center"/>
    </xf>
    <xf numFmtId="171" fontId="3" fillId="0" borderId="13" xfId="0" applyNumberFormat="1" applyFont="1" applyFill="1" applyBorder="1" applyAlignment="1">
      <alignment horizontal="center" vertical="center" wrapText="1"/>
    </xf>
    <xf numFmtId="171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171" fontId="2" fillId="0" borderId="17" xfId="0" applyNumberFormat="1" applyFont="1" applyFill="1" applyBorder="1" applyAlignment="1">
      <alignment horizontal="right" vertical="center"/>
    </xf>
    <xf numFmtId="171" fontId="3" fillId="0" borderId="17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171" fontId="3" fillId="0" borderId="17" xfId="0" applyNumberFormat="1" applyFont="1" applyFill="1" applyBorder="1" applyAlignment="1">
      <alignment horizontal="center" vertical="center"/>
    </xf>
    <xf numFmtId="171" fontId="3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171" fontId="2" fillId="0" borderId="18" xfId="0" applyNumberFormat="1" applyFont="1" applyFill="1" applyBorder="1" applyAlignment="1">
      <alignment horizontal="right" vertical="center"/>
    </xf>
    <xf numFmtId="171" fontId="3" fillId="0" borderId="18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171" fontId="3" fillId="0" borderId="18" xfId="0" applyNumberFormat="1" applyFont="1" applyFill="1" applyBorder="1" applyAlignment="1">
      <alignment horizontal="center" vertical="center"/>
    </xf>
    <xf numFmtId="171" fontId="3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e_dati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="75" zoomScaleNormal="75" workbookViewId="0" topLeftCell="G1">
      <pane xSplit="21150" topLeftCell="CK7" activePane="topLeft" state="split"/>
      <selection pane="topLeft" activeCell="I7" sqref="I7"/>
      <selection pane="topRight" activeCell="CK1" sqref="CK1"/>
    </sheetView>
  </sheetViews>
  <sheetFormatPr defaultColWidth="9.140625" defaultRowHeight="49.5" customHeight="1"/>
  <cols>
    <col min="1" max="1" width="11.57421875" style="1" hidden="1" customWidth="1"/>
    <col min="2" max="2" width="5.7109375" style="1" customWidth="1"/>
    <col min="3" max="3" width="14.421875" style="1" customWidth="1"/>
    <col min="4" max="4" width="34.7109375" style="2" customWidth="1"/>
    <col min="5" max="5" width="16.57421875" style="3" customWidth="1"/>
    <col min="6" max="6" width="19.8515625" style="44" customWidth="1"/>
    <col min="7" max="7" width="19.57421875" style="2" customWidth="1"/>
    <col min="8" max="8" width="21.140625" style="2" customWidth="1"/>
    <col min="9" max="9" width="15.57421875" style="4" customWidth="1"/>
    <col min="10" max="10" width="16.140625" style="4" customWidth="1"/>
    <col min="11" max="11" width="14.57421875" style="2" customWidth="1"/>
    <col min="12" max="12" width="15.421875" style="5" customWidth="1"/>
    <col min="13" max="13" width="14.140625" style="5" hidden="1" customWidth="1"/>
    <col min="14" max="14" width="14.7109375" style="5" hidden="1" customWidth="1"/>
    <col min="15" max="15" width="21.140625" style="5" customWidth="1"/>
    <col min="16" max="16" width="13.7109375" style="5" customWidth="1"/>
    <col min="17" max="17" width="16.57421875" style="5" customWidth="1"/>
    <col min="18" max="19" width="15.140625" style="5" customWidth="1"/>
    <col min="20" max="20" width="12.8515625" style="5" hidden="1" customWidth="1"/>
    <col min="21" max="21" width="14.7109375" style="5" hidden="1" customWidth="1"/>
    <col min="22" max="22" width="18.8515625" style="6" bestFit="1" customWidth="1"/>
    <col min="23" max="23" width="13.421875" style="7" customWidth="1"/>
    <col min="24" max="16384" width="9.00390625" style="1" customWidth="1"/>
  </cols>
  <sheetData>
    <row r="1" spans="18:23" ht="22.5" customHeight="1">
      <c r="R1" s="121" t="s">
        <v>116</v>
      </c>
      <c r="S1" s="122"/>
      <c r="T1" s="122"/>
      <c r="U1" s="122"/>
      <c r="V1" s="122"/>
      <c r="W1" s="122"/>
    </row>
    <row r="2" spans="3:23" ht="24.75" customHeight="1" thickBot="1">
      <c r="C2" s="123" t="s">
        <v>110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5"/>
    </row>
    <row r="3" spans="1:23" ht="63.75" customHeight="1" thickBot="1">
      <c r="A3" s="8" t="s">
        <v>47</v>
      </c>
      <c r="B3" s="8"/>
      <c r="C3" s="77" t="s">
        <v>58</v>
      </c>
      <c r="D3" s="78" t="s">
        <v>59</v>
      </c>
      <c r="E3" s="79" t="s">
        <v>44</v>
      </c>
      <c r="F3" s="79" t="s">
        <v>45</v>
      </c>
      <c r="G3" s="78" t="s">
        <v>46</v>
      </c>
      <c r="H3" s="78" t="s">
        <v>0</v>
      </c>
      <c r="I3" s="80" t="s">
        <v>82</v>
      </c>
      <c r="J3" s="80" t="s">
        <v>105</v>
      </c>
      <c r="K3" s="81" t="s">
        <v>56</v>
      </c>
      <c r="L3" s="82" t="s">
        <v>108</v>
      </c>
      <c r="M3" s="82" t="s">
        <v>106</v>
      </c>
      <c r="N3" s="82" t="s">
        <v>107</v>
      </c>
      <c r="O3" s="82" t="s">
        <v>102</v>
      </c>
      <c r="P3" s="82" t="s">
        <v>88</v>
      </c>
      <c r="Q3" s="82" t="s">
        <v>85</v>
      </c>
      <c r="R3" s="82" t="s">
        <v>87</v>
      </c>
      <c r="S3" s="82" t="s">
        <v>86</v>
      </c>
      <c r="T3" s="82" t="s">
        <v>60</v>
      </c>
      <c r="U3" s="82" t="s">
        <v>60</v>
      </c>
      <c r="V3" s="82" t="s">
        <v>1</v>
      </c>
      <c r="W3" s="83" t="s">
        <v>57</v>
      </c>
    </row>
    <row r="4" spans="1:23" ht="68.25" customHeight="1">
      <c r="A4" s="9"/>
      <c r="B4" s="113">
        <v>1</v>
      </c>
      <c r="C4" s="65">
        <v>330126</v>
      </c>
      <c r="D4" s="66" t="s">
        <v>54</v>
      </c>
      <c r="E4" s="67" t="s">
        <v>42</v>
      </c>
      <c r="F4" s="67" t="s">
        <v>42</v>
      </c>
      <c r="G4" s="66" t="s">
        <v>43</v>
      </c>
      <c r="H4" s="84" t="s">
        <v>66</v>
      </c>
      <c r="I4" s="68">
        <v>124120</v>
      </c>
      <c r="J4" s="69">
        <v>124120</v>
      </c>
      <c r="K4" s="70">
        <v>85</v>
      </c>
      <c r="L4" s="71">
        <f>J4*0.7</f>
        <v>86884</v>
      </c>
      <c r="M4" s="72"/>
      <c r="N4" s="73">
        <f>J4*0.7</f>
        <v>86884</v>
      </c>
      <c r="O4" s="74"/>
      <c r="P4" s="73"/>
      <c r="Q4" s="73">
        <f>N4*0.5</f>
        <v>43442</v>
      </c>
      <c r="R4" s="74"/>
      <c r="S4" s="73">
        <f>N4-Q4</f>
        <v>43442</v>
      </c>
      <c r="T4" s="73"/>
      <c r="U4" s="75"/>
      <c r="V4" s="76" t="s">
        <v>89</v>
      </c>
      <c r="W4" s="117" t="s">
        <v>112</v>
      </c>
    </row>
    <row r="5" spans="1:23" ht="55.5" customHeight="1">
      <c r="A5" s="21"/>
      <c r="B5" s="114">
        <v>2</v>
      </c>
      <c r="C5" s="10">
        <v>12732</v>
      </c>
      <c r="D5" s="11" t="s">
        <v>50</v>
      </c>
      <c r="E5" s="12" t="s">
        <v>6</v>
      </c>
      <c r="F5" s="12" t="s">
        <v>6</v>
      </c>
      <c r="G5" s="11" t="s">
        <v>7</v>
      </c>
      <c r="H5" s="85" t="s">
        <v>69</v>
      </c>
      <c r="I5" s="27">
        <v>86135</v>
      </c>
      <c r="J5" s="50">
        <v>86135</v>
      </c>
      <c r="K5" s="60">
        <v>80</v>
      </c>
      <c r="L5" s="27">
        <f>J5*0.7</f>
        <v>60294.49999999999</v>
      </c>
      <c r="M5" s="15"/>
      <c r="N5" s="15">
        <f>J5*0.7</f>
        <v>60294.49999999999</v>
      </c>
      <c r="O5" s="53"/>
      <c r="P5" s="15"/>
      <c r="Q5" s="15">
        <f>N5*0.5</f>
        <v>30147.249999999996</v>
      </c>
      <c r="R5" s="53"/>
      <c r="S5" s="15">
        <f>N5-Q5</f>
        <v>30147.249999999996</v>
      </c>
      <c r="T5" s="15"/>
      <c r="U5" s="26"/>
      <c r="V5" s="19" t="s">
        <v>90</v>
      </c>
      <c r="W5" s="117" t="s">
        <v>113</v>
      </c>
    </row>
    <row r="6" spans="1:23" ht="39.75" customHeight="1">
      <c r="A6" s="9"/>
      <c r="B6" s="114">
        <v>3</v>
      </c>
      <c r="C6" s="10">
        <v>330163</v>
      </c>
      <c r="D6" s="11" t="s">
        <v>26</v>
      </c>
      <c r="E6" s="12" t="s">
        <v>27</v>
      </c>
      <c r="F6" s="12" t="s">
        <v>27</v>
      </c>
      <c r="G6" s="13" t="s">
        <v>28</v>
      </c>
      <c r="H6" s="85" t="s">
        <v>68</v>
      </c>
      <c r="I6" s="27">
        <v>115560</v>
      </c>
      <c r="J6" s="50">
        <v>115560</v>
      </c>
      <c r="K6" s="60">
        <v>80</v>
      </c>
      <c r="L6" s="33">
        <f>J6*0.7</f>
        <v>80892</v>
      </c>
      <c r="M6" s="17"/>
      <c r="N6" s="15">
        <f>J6*0.7</f>
        <v>80892</v>
      </c>
      <c r="O6" s="53"/>
      <c r="P6" s="15"/>
      <c r="Q6" s="15">
        <f>N6*0.5</f>
        <v>40446</v>
      </c>
      <c r="R6" s="53"/>
      <c r="S6" s="15">
        <f>N6-Q6</f>
        <v>40446</v>
      </c>
      <c r="T6" s="15"/>
      <c r="U6" s="35"/>
      <c r="V6" s="19" t="s">
        <v>91</v>
      </c>
      <c r="W6" s="117" t="s">
        <v>114</v>
      </c>
    </row>
    <row r="7" spans="1:23" ht="54" customHeight="1">
      <c r="A7" s="24"/>
      <c r="B7" s="114">
        <v>4</v>
      </c>
      <c r="C7" s="10">
        <v>74047</v>
      </c>
      <c r="D7" s="11" t="s">
        <v>52</v>
      </c>
      <c r="E7" s="12" t="s">
        <v>10</v>
      </c>
      <c r="F7" s="12" t="s">
        <v>10</v>
      </c>
      <c r="G7" s="13" t="s">
        <v>11</v>
      </c>
      <c r="H7" s="86" t="s">
        <v>72</v>
      </c>
      <c r="I7" s="27">
        <v>142425</v>
      </c>
      <c r="J7" s="55">
        <f>I7</f>
        <v>142425</v>
      </c>
      <c r="K7" s="60">
        <v>70</v>
      </c>
      <c r="L7" s="56">
        <f>J7*0.7</f>
        <v>99697.5</v>
      </c>
      <c r="M7" s="15">
        <f>J7*0.7</f>
        <v>99697.5</v>
      </c>
      <c r="N7" s="16"/>
      <c r="O7" s="22"/>
      <c r="P7" s="17">
        <f>M7*0.5</f>
        <v>49848.75</v>
      </c>
      <c r="Q7" s="17"/>
      <c r="R7" s="22">
        <f>M7-P7</f>
        <v>49848.75</v>
      </c>
      <c r="S7" s="17"/>
      <c r="T7" s="17"/>
      <c r="U7" s="17"/>
      <c r="V7" s="19" t="s">
        <v>92</v>
      </c>
      <c r="W7" s="20"/>
    </row>
    <row r="8" spans="1:23" ht="49.5" customHeight="1">
      <c r="A8" s="9"/>
      <c r="B8" s="114">
        <v>5</v>
      </c>
      <c r="C8" s="10">
        <v>54000</v>
      </c>
      <c r="D8" s="11" t="s">
        <v>53</v>
      </c>
      <c r="E8" s="12" t="s">
        <v>2</v>
      </c>
      <c r="F8" s="12" t="s">
        <v>2</v>
      </c>
      <c r="G8" s="13" t="s">
        <v>3</v>
      </c>
      <c r="H8" s="86" t="s">
        <v>74</v>
      </c>
      <c r="I8" s="27">
        <v>133996.1</v>
      </c>
      <c r="J8" s="55">
        <f>I8</f>
        <v>133996.1</v>
      </c>
      <c r="K8" s="60">
        <v>65</v>
      </c>
      <c r="L8" s="56">
        <f>J8*0.7</f>
        <v>93797.27</v>
      </c>
      <c r="M8" s="15">
        <f>J8*0.7</f>
        <v>93797.27</v>
      </c>
      <c r="N8" s="16"/>
      <c r="O8" s="17"/>
      <c r="P8" s="17">
        <v>46898.63</v>
      </c>
      <c r="Q8" s="17"/>
      <c r="R8" s="22">
        <f>M8*0.5</f>
        <v>46898.635</v>
      </c>
      <c r="S8" s="17"/>
      <c r="T8" s="17"/>
      <c r="U8" s="17"/>
      <c r="V8" s="19" t="s">
        <v>93</v>
      </c>
      <c r="W8" s="20"/>
    </row>
    <row r="9" spans="1:23" ht="49.5" customHeight="1" thickBot="1">
      <c r="A9" s="28"/>
      <c r="B9" s="114">
        <v>6</v>
      </c>
      <c r="C9" s="10">
        <v>41888</v>
      </c>
      <c r="D9" s="11" t="s">
        <v>51</v>
      </c>
      <c r="E9" s="29" t="s">
        <v>12</v>
      </c>
      <c r="F9" s="29" t="s">
        <v>13</v>
      </c>
      <c r="G9" s="11" t="s">
        <v>14</v>
      </c>
      <c r="H9" s="86" t="s">
        <v>64</v>
      </c>
      <c r="I9" s="27">
        <v>143500</v>
      </c>
      <c r="J9" s="55">
        <f>I9</f>
        <v>143500</v>
      </c>
      <c r="K9" s="60">
        <v>60</v>
      </c>
      <c r="L9" s="14">
        <v>100000</v>
      </c>
      <c r="M9" s="15">
        <v>100000</v>
      </c>
      <c r="N9" s="16"/>
      <c r="O9" s="18"/>
      <c r="P9" s="17">
        <f>M9*0.5</f>
        <v>50000</v>
      </c>
      <c r="Q9" s="17"/>
      <c r="R9" s="22">
        <f>M9-P9</f>
        <v>50000</v>
      </c>
      <c r="S9" s="17"/>
      <c r="T9" s="17"/>
      <c r="U9" s="17"/>
      <c r="V9" s="19" t="s">
        <v>94</v>
      </c>
      <c r="W9" s="20"/>
    </row>
    <row r="10" spans="1:23" ht="52.5" customHeight="1" thickBot="1">
      <c r="A10" s="31"/>
      <c r="B10" s="114">
        <v>7</v>
      </c>
      <c r="C10" s="10">
        <v>37466</v>
      </c>
      <c r="D10" s="11" t="s">
        <v>49</v>
      </c>
      <c r="E10" s="12" t="s">
        <v>4</v>
      </c>
      <c r="F10" s="12" t="s">
        <v>4</v>
      </c>
      <c r="G10" s="13" t="s">
        <v>5</v>
      </c>
      <c r="H10" s="87" t="s">
        <v>73</v>
      </c>
      <c r="I10" s="27">
        <v>143000</v>
      </c>
      <c r="J10" s="55">
        <v>143000</v>
      </c>
      <c r="K10" s="60">
        <v>60</v>
      </c>
      <c r="L10" s="14">
        <v>100000</v>
      </c>
      <c r="M10" s="15">
        <v>100000</v>
      </c>
      <c r="N10" s="16"/>
      <c r="O10" s="18"/>
      <c r="P10" s="17">
        <f>M10*0.5</f>
        <v>50000</v>
      </c>
      <c r="Q10" s="17"/>
      <c r="R10" s="22">
        <f>M10-P10</f>
        <v>50000</v>
      </c>
      <c r="S10" s="17"/>
      <c r="T10" s="17"/>
      <c r="U10" s="17"/>
      <c r="V10" s="19" t="s">
        <v>95</v>
      </c>
      <c r="W10" s="20"/>
    </row>
    <row r="11" spans="1:23" ht="56.25" customHeight="1" thickBot="1">
      <c r="A11" s="32"/>
      <c r="B11" s="114">
        <v>8</v>
      </c>
      <c r="C11" s="10">
        <v>37455</v>
      </c>
      <c r="D11" s="11" t="s">
        <v>48</v>
      </c>
      <c r="E11" s="12" t="s">
        <v>21</v>
      </c>
      <c r="F11" s="12" t="s">
        <v>21</v>
      </c>
      <c r="G11" s="13" t="s">
        <v>22</v>
      </c>
      <c r="H11" s="88" t="s">
        <v>76</v>
      </c>
      <c r="I11" s="27">
        <v>143112.5</v>
      </c>
      <c r="J11" s="55">
        <f>I11</f>
        <v>143112.5</v>
      </c>
      <c r="K11" s="60">
        <v>60</v>
      </c>
      <c r="L11" s="27">
        <v>100000</v>
      </c>
      <c r="M11" s="15">
        <v>100000</v>
      </c>
      <c r="N11" s="16"/>
      <c r="O11" s="22"/>
      <c r="P11" s="17">
        <f>M11*0.5</f>
        <v>50000</v>
      </c>
      <c r="Q11" s="17"/>
      <c r="R11" s="22">
        <f>M11-P11</f>
        <v>50000</v>
      </c>
      <c r="S11" s="17"/>
      <c r="T11" s="17"/>
      <c r="U11" s="17"/>
      <c r="V11" s="19" t="s">
        <v>96</v>
      </c>
      <c r="W11" s="20"/>
    </row>
    <row r="12" spans="1:23" ht="64.5" customHeight="1">
      <c r="A12" s="32"/>
      <c r="B12" s="114">
        <v>9</v>
      </c>
      <c r="C12" s="10">
        <v>37460</v>
      </c>
      <c r="D12" s="11" t="s">
        <v>15</v>
      </c>
      <c r="E12" s="12" t="s">
        <v>16</v>
      </c>
      <c r="F12" s="12" t="s">
        <v>16</v>
      </c>
      <c r="G12" s="13" t="s">
        <v>17</v>
      </c>
      <c r="H12" s="88" t="s">
        <v>65</v>
      </c>
      <c r="I12" s="27">
        <v>143112.5</v>
      </c>
      <c r="J12" s="55">
        <f>I12</f>
        <v>143112.5</v>
      </c>
      <c r="K12" s="60">
        <v>60</v>
      </c>
      <c r="L12" s="40">
        <v>100000</v>
      </c>
      <c r="M12" s="15">
        <v>100000</v>
      </c>
      <c r="N12" s="16"/>
      <c r="O12" s="35"/>
      <c r="P12" s="17">
        <f>M12*0.5</f>
        <v>50000</v>
      </c>
      <c r="Q12" s="35"/>
      <c r="R12" s="22">
        <f>M12-P12</f>
        <v>50000</v>
      </c>
      <c r="S12" s="35"/>
      <c r="T12" s="35"/>
      <c r="U12" s="16"/>
      <c r="V12" s="19" t="s">
        <v>97</v>
      </c>
      <c r="W12" s="20"/>
    </row>
    <row r="13" spans="1:23" ht="36.75" customHeight="1" thickBot="1">
      <c r="A13" s="37"/>
      <c r="B13" s="114">
        <v>10</v>
      </c>
      <c r="C13" s="10">
        <v>37462</v>
      </c>
      <c r="D13" s="11" t="s">
        <v>55</v>
      </c>
      <c r="E13" s="12" t="s">
        <v>8</v>
      </c>
      <c r="F13" s="12" t="s">
        <v>8</v>
      </c>
      <c r="G13" s="11" t="s">
        <v>9</v>
      </c>
      <c r="H13" s="85" t="s">
        <v>62</v>
      </c>
      <c r="I13" s="27">
        <v>143112.5</v>
      </c>
      <c r="J13" s="55">
        <f>I13</f>
        <v>143112.5</v>
      </c>
      <c r="K13" s="60">
        <v>60</v>
      </c>
      <c r="L13" s="27">
        <v>100000</v>
      </c>
      <c r="M13" s="15">
        <v>100000</v>
      </c>
      <c r="N13" s="15"/>
      <c r="O13" s="15"/>
      <c r="P13" s="17">
        <f>M13*0.5</f>
        <v>50000</v>
      </c>
      <c r="Q13" s="15"/>
      <c r="R13" s="22">
        <f>M13-P13</f>
        <v>50000</v>
      </c>
      <c r="S13" s="15"/>
      <c r="T13" s="15"/>
      <c r="U13" s="15"/>
      <c r="V13" s="19" t="s">
        <v>98</v>
      </c>
      <c r="W13" s="15"/>
    </row>
    <row r="14" spans="1:24" ht="40.5" customHeight="1" thickBot="1">
      <c r="A14" s="32"/>
      <c r="B14" s="114">
        <v>11</v>
      </c>
      <c r="C14" s="10">
        <v>330186</v>
      </c>
      <c r="D14" s="11" t="s">
        <v>23</v>
      </c>
      <c r="E14" s="12" t="s">
        <v>24</v>
      </c>
      <c r="F14" s="12" t="s">
        <v>24</v>
      </c>
      <c r="G14" s="13" t="s">
        <v>25</v>
      </c>
      <c r="H14" s="86" t="s">
        <v>70</v>
      </c>
      <c r="I14" s="27">
        <v>40600</v>
      </c>
      <c r="J14" s="50">
        <v>40600</v>
      </c>
      <c r="K14" s="61">
        <v>50</v>
      </c>
      <c r="L14" s="27">
        <f>40600-15000</f>
        <v>25600</v>
      </c>
      <c r="M14" s="16"/>
      <c r="N14" s="15">
        <v>25600</v>
      </c>
      <c r="O14" s="53" t="s">
        <v>83</v>
      </c>
      <c r="P14" s="15"/>
      <c r="Q14" s="15">
        <f>N14*0.5</f>
        <v>12800</v>
      </c>
      <c r="R14" s="53"/>
      <c r="S14" s="15">
        <f>N14-Q14</f>
        <v>12800</v>
      </c>
      <c r="T14" s="15"/>
      <c r="U14" s="23"/>
      <c r="V14" s="19" t="s">
        <v>99</v>
      </c>
      <c r="W14" s="19">
        <v>1460463</v>
      </c>
      <c r="X14" s="64"/>
    </row>
    <row r="15" spans="1:23" ht="48" customHeight="1" thickBot="1">
      <c r="A15" s="39"/>
      <c r="B15" s="114">
        <v>12</v>
      </c>
      <c r="C15" s="10">
        <v>73924</v>
      </c>
      <c r="D15" s="11" t="s">
        <v>29</v>
      </c>
      <c r="E15" s="12" t="s">
        <v>30</v>
      </c>
      <c r="F15" s="12" t="s">
        <v>30</v>
      </c>
      <c r="G15" s="13" t="s">
        <v>31</v>
      </c>
      <c r="H15" s="86" t="s">
        <v>67</v>
      </c>
      <c r="I15" s="38">
        <v>60622</v>
      </c>
      <c r="J15" s="51">
        <v>60427.18</v>
      </c>
      <c r="K15" s="62">
        <v>50</v>
      </c>
      <c r="L15" s="38">
        <f>J15*0.7</f>
        <v>42299.026</v>
      </c>
      <c r="M15" s="34"/>
      <c r="N15" s="34">
        <f>J15*0.7</f>
        <v>42299.026</v>
      </c>
      <c r="O15" s="34"/>
      <c r="P15" s="34"/>
      <c r="Q15" s="15">
        <f>N15*0.5</f>
        <v>21149.513</v>
      </c>
      <c r="R15" s="34"/>
      <c r="S15" s="15">
        <v>21149.52</v>
      </c>
      <c r="T15" s="34"/>
      <c r="U15" s="35"/>
      <c r="V15" s="19" t="s">
        <v>100</v>
      </c>
      <c r="W15" s="19">
        <v>1472497</v>
      </c>
    </row>
    <row r="16" spans="1:23" ht="58.5" customHeight="1" thickBot="1">
      <c r="A16" s="36"/>
      <c r="B16" s="115">
        <v>13</v>
      </c>
      <c r="C16" s="89">
        <v>330178</v>
      </c>
      <c r="D16" s="90" t="s">
        <v>39</v>
      </c>
      <c r="E16" s="91" t="s">
        <v>40</v>
      </c>
      <c r="F16" s="91" t="s">
        <v>40</v>
      </c>
      <c r="G16" s="90" t="s">
        <v>41</v>
      </c>
      <c r="H16" s="92" t="s">
        <v>63</v>
      </c>
      <c r="I16" s="93">
        <v>148700</v>
      </c>
      <c r="J16" s="94">
        <v>148700</v>
      </c>
      <c r="K16" s="95">
        <v>50</v>
      </c>
      <c r="L16" s="93">
        <v>66700</v>
      </c>
      <c r="M16" s="96"/>
      <c r="N16" s="97">
        <v>66700</v>
      </c>
      <c r="O16" s="98" t="s">
        <v>83</v>
      </c>
      <c r="P16" s="97"/>
      <c r="Q16" s="97">
        <f>N16*0.5</f>
        <v>33350</v>
      </c>
      <c r="R16" s="98"/>
      <c r="S16" s="97">
        <f>N16-Q16</f>
        <v>33350</v>
      </c>
      <c r="T16" s="98"/>
      <c r="U16" s="98"/>
      <c r="V16" s="99" t="s">
        <v>101</v>
      </c>
      <c r="W16" s="117" t="s">
        <v>115</v>
      </c>
    </row>
    <row r="17" spans="1:23" ht="38.25" customHeight="1" thickBot="1">
      <c r="A17" s="41"/>
      <c r="B17" s="112"/>
      <c r="C17" s="100"/>
      <c r="D17" s="101"/>
      <c r="E17" s="102"/>
      <c r="F17" s="102"/>
      <c r="G17" s="101"/>
      <c r="H17" s="103"/>
      <c r="I17" s="104"/>
      <c r="J17" s="105"/>
      <c r="K17" s="106"/>
      <c r="L17" s="104"/>
      <c r="M17" s="107"/>
      <c r="N17" s="108"/>
      <c r="O17" s="109"/>
      <c r="P17" s="108"/>
      <c r="Q17" s="108"/>
      <c r="R17" s="109"/>
      <c r="S17" s="108"/>
      <c r="T17" s="109"/>
      <c r="U17" s="109"/>
      <c r="V17" s="110"/>
      <c r="W17" s="111"/>
    </row>
    <row r="18" spans="1:23" ht="26.25" customHeight="1" thickBot="1">
      <c r="A18" s="41"/>
      <c r="B18" s="112"/>
      <c r="C18" s="118" t="s">
        <v>109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20"/>
    </row>
    <row r="19" spans="1:23" ht="44.25" customHeight="1" thickBot="1">
      <c r="A19" s="41"/>
      <c r="B19" s="112"/>
      <c r="C19" s="63">
        <v>357890</v>
      </c>
      <c r="D19" s="63" t="s">
        <v>77</v>
      </c>
      <c r="E19" s="11" t="s">
        <v>79</v>
      </c>
      <c r="F19" s="11" t="s">
        <v>78</v>
      </c>
      <c r="G19" s="11" t="s">
        <v>80</v>
      </c>
      <c r="H19" s="11" t="s">
        <v>81</v>
      </c>
      <c r="I19" s="27">
        <v>32768.75</v>
      </c>
      <c r="J19" s="50">
        <v>32768.75</v>
      </c>
      <c r="K19" s="60">
        <v>35</v>
      </c>
      <c r="L19" s="27"/>
      <c r="M19" s="27"/>
      <c r="N19" s="27"/>
      <c r="O19" s="53" t="s">
        <v>84</v>
      </c>
      <c r="P19" s="27"/>
      <c r="Q19" s="27"/>
      <c r="R19" s="53"/>
      <c r="S19" s="27"/>
      <c r="T19" s="27"/>
      <c r="U19" s="27"/>
      <c r="V19" s="27"/>
      <c r="W19" s="27"/>
    </row>
    <row r="20" spans="1:23" ht="94.5" customHeight="1" thickBot="1">
      <c r="A20" s="39"/>
      <c r="B20" s="112"/>
      <c r="C20" s="60">
        <v>330112</v>
      </c>
      <c r="D20" s="63" t="s">
        <v>18</v>
      </c>
      <c r="E20" s="12" t="s">
        <v>19</v>
      </c>
      <c r="F20" s="12" t="s">
        <v>19</v>
      </c>
      <c r="G20" s="13" t="s">
        <v>20</v>
      </c>
      <c r="H20" s="13" t="s">
        <v>61</v>
      </c>
      <c r="I20" s="27">
        <v>53490.14</v>
      </c>
      <c r="J20" s="55">
        <f>I20</f>
        <v>53490.14</v>
      </c>
      <c r="K20" s="60">
        <v>30</v>
      </c>
      <c r="L20" s="30"/>
      <c r="M20" s="16"/>
      <c r="N20" s="15"/>
      <c r="O20" s="53" t="s">
        <v>111</v>
      </c>
      <c r="P20" s="15"/>
      <c r="Q20" s="15"/>
      <c r="R20" s="53"/>
      <c r="S20" s="15"/>
      <c r="T20" s="15"/>
      <c r="U20" s="15"/>
      <c r="V20" s="15"/>
      <c r="W20" s="15"/>
    </row>
    <row r="21" spans="1:23" ht="69.75" customHeight="1" thickBot="1">
      <c r="A21" s="39"/>
      <c r="B21" s="112"/>
      <c r="C21" s="60">
        <v>67560</v>
      </c>
      <c r="D21" s="63" t="s">
        <v>32</v>
      </c>
      <c r="E21" s="12" t="s">
        <v>33</v>
      </c>
      <c r="F21" s="12" t="s">
        <v>33</v>
      </c>
      <c r="G21" s="13" t="s">
        <v>34</v>
      </c>
      <c r="H21" s="25" t="s">
        <v>75</v>
      </c>
      <c r="I21" s="27">
        <v>107000</v>
      </c>
      <c r="J21" s="50">
        <v>107000</v>
      </c>
      <c r="K21" s="57"/>
      <c r="L21" s="14"/>
      <c r="M21" s="15"/>
      <c r="N21" s="15"/>
      <c r="O21" s="53" t="s">
        <v>103</v>
      </c>
      <c r="P21" s="15"/>
      <c r="Q21" s="53"/>
      <c r="R21" s="53"/>
      <c r="S21" s="15"/>
      <c r="T21" s="15"/>
      <c r="U21" s="23"/>
      <c r="V21" s="19"/>
      <c r="W21" s="20"/>
    </row>
    <row r="22" spans="1:23" ht="95.25" customHeight="1" thickBot="1">
      <c r="A22" s="42"/>
      <c r="B22" s="116"/>
      <c r="C22" s="60">
        <v>28304</v>
      </c>
      <c r="D22" s="63" t="s">
        <v>35</v>
      </c>
      <c r="E22" s="12" t="s">
        <v>36</v>
      </c>
      <c r="F22" s="58" t="s">
        <v>37</v>
      </c>
      <c r="G22" s="13" t="s">
        <v>38</v>
      </c>
      <c r="H22" s="13" t="s">
        <v>71</v>
      </c>
      <c r="I22" s="27">
        <v>96000</v>
      </c>
      <c r="J22" s="55">
        <f>I22</f>
        <v>96000</v>
      </c>
      <c r="K22" s="16"/>
      <c r="L22" s="54"/>
      <c r="M22" s="16"/>
      <c r="N22" s="15"/>
      <c r="O22" s="53" t="s">
        <v>104</v>
      </c>
      <c r="P22" s="15"/>
      <c r="Q22" s="15"/>
      <c r="R22" s="53"/>
      <c r="S22" s="15"/>
      <c r="T22" s="15"/>
      <c r="U22" s="15"/>
      <c r="V22" s="15"/>
      <c r="W22" s="15"/>
    </row>
    <row r="23" spans="4:19" ht="49.5" customHeight="1" hidden="1">
      <c r="D23" s="43"/>
      <c r="I23" s="45"/>
      <c r="J23" s="48">
        <f>SUM(J4:J22)</f>
        <v>1857059.67</v>
      </c>
      <c r="L23" s="47">
        <f>SUM(L4:L22)</f>
        <v>1056164.296</v>
      </c>
      <c r="M23" s="47">
        <f>SUM(M4:M22)</f>
        <v>693494.77</v>
      </c>
      <c r="N23" s="47">
        <f>SUM(N4:N22)</f>
        <v>362669.526</v>
      </c>
      <c r="P23" s="59">
        <f>SUM(P7:P22)</f>
        <v>346747.38</v>
      </c>
      <c r="Q23" s="59">
        <f>SUM(Q4:Q22)</f>
        <v>181334.763</v>
      </c>
      <c r="R23" s="59">
        <f>SUM(R7:R22)</f>
        <v>346747.385</v>
      </c>
      <c r="S23" s="59">
        <f>SUM(S4:S22)</f>
        <v>181334.77</v>
      </c>
    </row>
    <row r="24" spans="4:18" ht="49.5" customHeight="1">
      <c r="D24" s="43"/>
      <c r="I24" s="45"/>
      <c r="J24" s="45"/>
      <c r="K24" s="46"/>
      <c r="L24" s="52"/>
      <c r="M24" s="47"/>
      <c r="N24" s="52"/>
      <c r="O24" s="47"/>
      <c r="P24" s="52"/>
      <c r="R24" s="47"/>
    </row>
    <row r="25" spans="4:19" ht="49.5" customHeight="1">
      <c r="D25" s="43"/>
      <c r="I25" s="45"/>
      <c r="J25" s="45"/>
      <c r="M25" s="47"/>
      <c r="P25" s="47"/>
      <c r="Q25" s="47"/>
      <c r="R25" s="47"/>
      <c r="S25" s="47"/>
    </row>
    <row r="26" spans="4:19" ht="49.5" customHeight="1">
      <c r="D26" s="43"/>
      <c r="I26" s="45"/>
      <c r="J26" s="45"/>
      <c r="P26" s="59"/>
      <c r="Q26" s="59"/>
      <c r="R26" s="59"/>
      <c r="S26" s="59"/>
    </row>
    <row r="27" spans="4:19" ht="49.5" customHeight="1">
      <c r="D27" s="43"/>
      <c r="I27" s="45"/>
      <c r="J27" s="45"/>
      <c r="N27" s="47"/>
      <c r="P27" s="47"/>
      <c r="Q27" s="47"/>
      <c r="S27" s="47"/>
    </row>
    <row r="28" spans="4:10" ht="49.5" customHeight="1">
      <c r="D28" s="43"/>
      <c r="I28" s="45"/>
      <c r="J28" s="45"/>
    </row>
    <row r="29" spans="9:10" ht="49.5" customHeight="1">
      <c r="I29" s="48"/>
      <c r="J29" s="45"/>
    </row>
    <row r="30" spans="9:10" ht="49.5" customHeight="1">
      <c r="I30" s="45"/>
      <c r="J30" s="45"/>
    </row>
    <row r="31" spans="9:10" ht="49.5" customHeight="1">
      <c r="I31" s="45"/>
      <c r="J31" s="45"/>
    </row>
    <row r="32" spans="9:10" ht="49.5" customHeight="1">
      <c r="I32" s="45"/>
      <c r="J32" s="45"/>
    </row>
    <row r="33" spans="4:10" ht="49.5" customHeight="1">
      <c r="D33" s="49"/>
      <c r="I33" s="45"/>
      <c r="J33" s="45"/>
    </row>
    <row r="34" spans="4:10" ht="49.5" customHeight="1">
      <c r="D34" s="49"/>
      <c r="I34" s="45"/>
      <c r="J34" s="45"/>
    </row>
    <row r="35" spans="4:10" ht="49.5" customHeight="1">
      <c r="D35" s="49"/>
      <c r="I35" s="45"/>
      <c r="J35" s="45"/>
    </row>
    <row r="36" spans="9:10" ht="49.5" customHeight="1">
      <c r="I36" s="45"/>
      <c r="J36" s="45"/>
    </row>
    <row r="37" spans="9:10" ht="49.5" customHeight="1">
      <c r="I37" s="45"/>
      <c r="J37" s="45"/>
    </row>
    <row r="38" spans="4:10" ht="49.5" customHeight="1">
      <c r="D38" s="49"/>
      <c r="I38" s="45"/>
      <c r="J38" s="45"/>
    </row>
    <row r="39" spans="4:10" ht="49.5" customHeight="1">
      <c r="D39" s="49"/>
      <c r="I39" s="45"/>
      <c r="J39" s="45"/>
    </row>
    <row r="40" spans="9:10" ht="49.5" customHeight="1">
      <c r="I40" s="45"/>
      <c r="J40" s="45"/>
    </row>
    <row r="41" spans="9:10" ht="49.5" customHeight="1">
      <c r="I41" s="45"/>
      <c r="J41" s="45"/>
    </row>
    <row r="42" spans="4:10" ht="49.5" customHeight="1">
      <c r="D42" s="49"/>
      <c r="I42" s="45"/>
      <c r="J42" s="45"/>
    </row>
    <row r="43" spans="9:10" ht="49.5" customHeight="1">
      <c r="I43" s="45"/>
      <c r="J43" s="45"/>
    </row>
    <row r="44" spans="9:10" ht="49.5" customHeight="1">
      <c r="I44" s="45"/>
      <c r="J44" s="45"/>
    </row>
    <row r="45" spans="9:10" ht="49.5" customHeight="1">
      <c r="I45" s="45"/>
      <c r="J45" s="45"/>
    </row>
    <row r="46" spans="9:10" ht="49.5" customHeight="1">
      <c r="I46" s="48"/>
      <c r="J46" s="45"/>
    </row>
    <row r="47" spans="9:10" ht="49.5" customHeight="1">
      <c r="I47" s="45"/>
      <c r="J47" s="45"/>
    </row>
    <row r="48" spans="9:10" ht="49.5" customHeight="1">
      <c r="I48" s="45"/>
      <c r="J48" s="45"/>
    </row>
    <row r="49" spans="9:10" ht="49.5" customHeight="1">
      <c r="I49" s="45"/>
      <c r="J49" s="45"/>
    </row>
    <row r="50" spans="9:10" ht="49.5" customHeight="1">
      <c r="I50" s="45"/>
      <c r="J50" s="45"/>
    </row>
    <row r="51" spans="9:10" ht="49.5" customHeight="1">
      <c r="I51" s="45"/>
      <c r="J51" s="45"/>
    </row>
    <row r="52" spans="9:10" ht="49.5" customHeight="1">
      <c r="I52" s="45"/>
      <c r="J52" s="45"/>
    </row>
    <row r="53" spans="9:10" ht="49.5" customHeight="1">
      <c r="I53" s="45"/>
      <c r="J53" s="45"/>
    </row>
    <row r="54" spans="9:10" ht="49.5" customHeight="1">
      <c r="I54" s="45"/>
      <c r="J54" s="45"/>
    </row>
    <row r="55" spans="9:10" ht="49.5" customHeight="1">
      <c r="I55" s="45"/>
      <c r="J55" s="45"/>
    </row>
    <row r="56" spans="9:10" ht="49.5" customHeight="1">
      <c r="I56" s="45"/>
      <c r="J56" s="45"/>
    </row>
    <row r="57" spans="9:10" ht="49.5" customHeight="1">
      <c r="I57" s="45"/>
      <c r="J57" s="45"/>
    </row>
    <row r="58" spans="9:10" ht="49.5" customHeight="1">
      <c r="I58" s="45"/>
      <c r="J58" s="45"/>
    </row>
    <row r="59" spans="9:10" ht="49.5" customHeight="1">
      <c r="I59" s="45"/>
      <c r="J59" s="45"/>
    </row>
    <row r="60" spans="9:10" ht="49.5" customHeight="1">
      <c r="I60" s="45"/>
      <c r="J60" s="45"/>
    </row>
    <row r="61" spans="9:10" ht="49.5" customHeight="1">
      <c r="I61" s="45"/>
      <c r="J61" s="45"/>
    </row>
    <row r="62" spans="9:10" ht="49.5" customHeight="1">
      <c r="I62" s="45"/>
      <c r="J62" s="45"/>
    </row>
    <row r="63" spans="9:10" ht="49.5" customHeight="1">
      <c r="I63" s="45"/>
      <c r="J63" s="45"/>
    </row>
    <row r="64" spans="9:10" ht="49.5" customHeight="1">
      <c r="I64" s="45"/>
      <c r="J64" s="45"/>
    </row>
    <row r="65" spans="9:10" ht="49.5" customHeight="1">
      <c r="I65" s="45"/>
      <c r="J65" s="45"/>
    </row>
    <row r="66" spans="9:10" ht="49.5" customHeight="1">
      <c r="I66" s="45"/>
      <c r="J66" s="45"/>
    </row>
    <row r="67" spans="9:10" ht="49.5" customHeight="1">
      <c r="I67" s="45"/>
      <c r="J67" s="45"/>
    </row>
  </sheetData>
  <sheetProtection selectLockedCells="1" selectUnlockedCells="1"/>
  <mergeCells count="3">
    <mergeCell ref="C18:W18"/>
    <mergeCell ref="R1:W1"/>
    <mergeCell ref="C2:W2"/>
  </mergeCells>
  <printOptions/>
  <pageMargins left="0" right="0" top="0" bottom="0" header="0" footer="0"/>
  <pageSetup firstPageNumber="1" useFirstPageNumber="1" fitToWidth="0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cp:lastPrinted>2019-11-29T11:23:40Z</cp:lastPrinted>
  <dcterms:created xsi:type="dcterms:W3CDTF">2018-12-05T15:39:38Z</dcterms:created>
  <dcterms:modified xsi:type="dcterms:W3CDTF">2020-01-17T08:49:00Z</dcterms:modified>
  <cp:category/>
  <cp:version/>
  <cp:contentType/>
  <cp:contentStatus/>
</cp:coreProperties>
</file>