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4" windowHeight="8192" tabRatio="500" activeTab="0"/>
  </bookViews>
  <sheets>
    <sheet name="Tabella costi BIOLOGICO" sheetId="1" r:id="rId1"/>
    <sheet name="Casi esempio" sheetId="2" r:id="rId2"/>
  </sheets>
  <definedNames/>
  <calcPr fullCalcOnLoad="1"/>
</workbook>
</file>

<file path=xl/sharedStrings.xml><?xml version="1.0" encoding="utf-8"?>
<sst xmlns="http://schemas.openxmlformats.org/spreadsheetml/2006/main" count="140" uniqueCount="104">
  <si>
    <t>Tabella dei costi standard regime biologico</t>
  </si>
  <si>
    <t>Importo (Euro / Ha)</t>
  </si>
  <si>
    <t>Ha</t>
  </si>
  <si>
    <t>Costo</t>
  </si>
  <si>
    <r>
      <rPr>
        <sz val="11"/>
        <rFont val="Calibri"/>
        <family val="2"/>
      </rPr>
      <t xml:space="preserve">Tariffa fissa </t>
    </r>
    <r>
      <rPr>
        <b/>
        <u val="single"/>
        <sz val="11"/>
        <color indexed="60"/>
        <rFont val="Calibri"/>
        <family val="2"/>
      </rPr>
      <t>(da inserire sempre)</t>
    </r>
  </si>
  <si>
    <t>Piante orticole da trapianto  in serra (vivaismo) Fino a 1 Ha</t>
  </si>
  <si>
    <t>Piante orticole da trapianto in serra (vivaismo) Oltre 1 Ha</t>
  </si>
  <si>
    <t>Piante orticole da trapianto in tunnel (vivaismo) Fino a 1 Ha</t>
  </si>
  <si>
    <t>Piante orticole da trapianto in tunnel (vivaismo) Oltre 1 Ha</t>
  </si>
  <si>
    <t>Orticole Fino a 3 Ha</t>
  </si>
  <si>
    <t>Orticole Da 3,1 a 10 Ha</t>
  </si>
  <si>
    <t>Orticole Da 10,1 a 30 Ha</t>
  </si>
  <si>
    <t>Orticole Oltre 30 Ha</t>
  </si>
  <si>
    <t>Orticole per industria Fino a 10 Ha</t>
  </si>
  <si>
    <t>Orticole per industria Da 10,1 a 20 Ha</t>
  </si>
  <si>
    <t>Orticole per industria Oltre 20 Ha</t>
  </si>
  <si>
    <t>Cereali, oleaginose, leguminose da granella Fino a 5 Ha</t>
  </si>
  <si>
    <t>Cereali, oleaginose, leguminose da granella Da 5,1 a 50 Ha</t>
  </si>
  <si>
    <t>Cereali, oleaginose, leguminose da granella Da 50 a 75 Ha</t>
  </si>
  <si>
    <t>Cereali, oleaginose, leguminose da granella Oltre 75 Ha</t>
  </si>
  <si>
    <t>Foraggere Fino a 20 Ha</t>
  </si>
  <si>
    <t>Foraggere Da 20,1 a 50 Ha</t>
  </si>
  <si>
    <t>Foraggere Oltre 50 Ha</t>
  </si>
  <si>
    <t>Erbe aromatiche, Officinali Fino a 20 Ha</t>
  </si>
  <si>
    <t>Erbe aromatiche, Officinali Oltre 20 Ha</t>
  </si>
  <si>
    <t>Funghi</t>
  </si>
  <si>
    <t>Piante orticole da trapianto (vivaio) Fino a 1 Ha</t>
  </si>
  <si>
    <t>gg / uomo</t>
  </si>
  <si>
    <t>Piante orticole da trapianto (vivaio) Oltre 1 Ha</t>
  </si>
  <si>
    <t>Prati e pascoli Fino a 25 Ha</t>
  </si>
  <si>
    <t>Prati e pascoli Oltre 25 Ha</t>
  </si>
  <si>
    <t>Vite da vino Fino a 3 Ha</t>
  </si>
  <si>
    <t>Vite da vino Da 3,1 a 5 Ha</t>
  </si>
  <si>
    <t>Vite da vino Da 5,1 a 10 Ha</t>
  </si>
  <si>
    <t>Vite da vino Da 10,1 a 15 Ha</t>
  </si>
  <si>
    <t>Vite da vino Da 15.,1 a 100 Ha</t>
  </si>
  <si>
    <t>Vite da vino Oltre 100 Ha</t>
  </si>
  <si>
    <t>Vite da tavola Fino a 5 Ha</t>
  </si>
  <si>
    <t>Vite da tavola Da 5,1 a 30 Ha</t>
  </si>
  <si>
    <t>Vite da tavola Oltre 30 Ha</t>
  </si>
  <si>
    <t xml:space="preserve">Olivo Fino a 15 Ha </t>
  </si>
  <si>
    <t>Olivo Da 15.1 a 50 Ha</t>
  </si>
  <si>
    <t>Olivo Oltre 50 Ha</t>
  </si>
  <si>
    <t>Castagno Fino a 5 Ha</t>
  </si>
  <si>
    <t>Castagno Da 5,1 a 25 Ha</t>
  </si>
  <si>
    <t>Castagno Oltre 25 Ha</t>
  </si>
  <si>
    <t>Altri frutteti Fino a 3 Ha</t>
  </si>
  <si>
    <t>Altri frutteti Da 3,1 a 7 Ha</t>
  </si>
  <si>
    <t>Altri frutteti Da 7,1 a 25 Ha</t>
  </si>
  <si>
    <t>Altri frutteti Oltre 25 Ha</t>
  </si>
  <si>
    <t>Agrumi Fino a 5 Ha</t>
  </si>
  <si>
    <t>Agrumi Da 5,1 a 25 Ha</t>
  </si>
  <si>
    <t>Agrumi Oltre 25 Ha</t>
  </si>
  <si>
    <t>Altra frutta secca</t>
  </si>
  <si>
    <t>Nocciolo, noce, mandorlo Fino a 3 Ha</t>
  </si>
  <si>
    <t>Nocciolo, noce, mandorlo Da 3,1 a 25 Ha</t>
  </si>
  <si>
    <t>Nocciolo, noce, mandorlo Oltre 25 Ha</t>
  </si>
  <si>
    <t>Frutti di bosco</t>
  </si>
  <si>
    <t>Colture per sementi Fino a 5 Ha</t>
  </si>
  <si>
    <t>Colture per sementi Da 5,1 a 10 Ha</t>
  </si>
  <si>
    <t>Colture per sementi Oltre 10 Ha</t>
  </si>
  <si>
    <t>Incolti e altro  €/Ha</t>
  </si>
  <si>
    <t>Bosco e arboricoltura da legno</t>
  </si>
  <si>
    <t>Bosco a vocazione tartufigena</t>
  </si>
  <si>
    <t>Raccolta spontanea (giornate uomo) €/h</t>
  </si>
  <si>
    <t xml:space="preserve">Allevamento </t>
  </si>
  <si>
    <t>Apicoltura</t>
  </si>
  <si>
    <t>Totale preventivo</t>
  </si>
  <si>
    <r>
      <rPr>
        <b/>
        <u val="single"/>
        <sz val="10"/>
        <rFont val="Calibri"/>
        <family val="2"/>
      </rPr>
      <t xml:space="preserve"> </t>
    </r>
    <r>
      <rPr>
        <b/>
        <u val="single"/>
        <sz val="11"/>
        <color indexed="8"/>
        <rFont val="Calibri"/>
        <family val="2"/>
      </rPr>
      <t xml:space="preserve">Nel caso in cui il costo totale delle varie colture sia inferiore a </t>
    </r>
    <r>
      <rPr>
        <b/>
        <u val="single"/>
        <sz val="11"/>
        <color indexed="60"/>
        <rFont val="Calibri"/>
        <family val="2"/>
      </rPr>
      <t>240 €,</t>
    </r>
    <r>
      <rPr>
        <b/>
        <u val="single"/>
        <sz val="11"/>
        <color indexed="8"/>
        <rFont val="Calibri"/>
        <family val="2"/>
      </rPr>
      <t xml:space="preserve"> tale importo verrà applicato come tariffa minima da pagare.</t>
    </r>
  </si>
  <si>
    <t>Totale da inserire in domanda</t>
  </si>
  <si>
    <r>
      <rPr>
        <sz val="10"/>
        <rFont val="Calibri"/>
        <family val="2"/>
      </rPr>
      <t xml:space="preserve">La </t>
    </r>
    <r>
      <rPr>
        <sz val="11"/>
        <color indexed="8"/>
        <rFont val="Calibri"/>
        <family val="2"/>
      </rPr>
      <t xml:space="preserve">tabella standard ha un costo fisso e un costo variabile. </t>
    </r>
    <r>
      <rPr>
        <b/>
        <u val="single"/>
        <sz val="11"/>
        <color indexed="8"/>
        <rFont val="Calibri"/>
        <family val="2"/>
      </rPr>
      <t>Il costo fisso deve sempre essere inserito.</t>
    </r>
  </si>
  <si>
    <r>
      <rPr>
        <b/>
        <sz val="10"/>
        <rFont val="Arial"/>
        <family val="2"/>
      </rPr>
      <t xml:space="preserve">Si ricorda che nella compilazione di tale importo complessivo su </t>
    </r>
    <r>
      <rPr>
        <b/>
        <u val="single"/>
        <sz val="10"/>
        <color indexed="60"/>
        <rFont val="Arial"/>
        <family val="2"/>
      </rPr>
      <t xml:space="preserve">Sistemapiemonte </t>
    </r>
    <r>
      <rPr>
        <b/>
        <sz val="10"/>
        <rFont val="Arial"/>
        <family val="2"/>
      </rPr>
      <t xml:space="preserve">dovrà essere effettuato il caricamento suddiviso nelle singole voci </t>
    </r>
  </si>
  <si>
    <t>di intervento relative al regime biologico:</t>
  </si>
  <si>
    <t>INTERVENTO</t>
  </si>
  <si>
    <t>IMPORTO</t>
  </si>
  <si>
    <t>ALTRI PRODOTTI DI ORIGINE ANIMALE - Produzione biologica</t>
  </si>
  <si>
    <t>BEVANDE A BASE DI ESTRATTI VEGETALI - Produzione biologica</t>
  </si>
  <si>
    <t>BIRRA - Produzione biologica</t>
  </si>
  <si>
    <t>CARNI FRESCHE - Produzione biologica</t>
  </si>
  <si>
    <t>CEREALI - Produzione biologica</t>
  </si>
  <si>
    <t>OLI E GRASSI - Produzione biologica</t>
  </si>
  <si>
    <t>PRODOTTI DA FORNO - Produzione biologica</t>
  </si>
  <si>
    <t>PRODOTTI DESTINATI ALL'ALIMENTAZIONE ANIMALE - Produzione biologica</t>
  </si>
  <si>
    <t>PRODOTTI LATTIERO-CASEARI - Produzione biologica</t>
  </si>
  <si>
    <t>PRODOTTI ORTOFRUTTICOLI FRESCHI- Produzione biologica</t>
  </si>
  <si>
    <t>PRODOTTI ORTOFRUTTICOLI TRASFORMATI - Produzione biologica</t>
  </si>
  <si>
    <t>PRODOTTI TRASFORMATI A BASE DI CARNE - Produzione biologica</t>
  </si>
  <si>
    <t>VINO - Produzione biologica</t>
  </si>
  <si>
    <t>TOTALE INTERVENTI BIOLOGICO</t>
  </si>
  <si>
    <t>Azienda 1</t>
  </si>
  <si>
    <t>Descrizione voce</t>
  </si>
  <si>
    <t>Importo</t>
  </si>
  <si>
    <t>Ha o Siti produttivi</t>
  </si>
  <si>
    <r>
      <rPr>
        <sz val="11"/>
        <rFont val="Calibri"/>
        <family val="2"/>
      </rPr>
      <t xml:space="preserve"> </t>
    </r>
    <r>
      <rPr>
        <sz val="11"/>
        <color indexed="8"/>
        <rFont val="Calibri"/>
        <family val="2"/>
      </rPr>
      <t>Nell’ esempio si visualizzeranno le seguenti voci:</t>
    </r>
  </si>
  <si>
    <t>Tariffa fissa</t>
  </si>
  <si>
    <r>
      <rPr>
        <sz val="10"/>
        <rFont val="Calibri"/>
        <family val="2"/>
      </rPr>
      <t xml:space="preserve"> </t>
    </r>
    <r>
      <rPr>
        <sz val="11"/>
        <color indexed="8"/>
        <rFont val="Calibri"/>
        <family val="2"/>
      </rPr>
      <t>“importo” ovvero la singola tariffa standard €/Ha da applicare in fase di calcolo in base agli ettari</t>
    </r>
  </si>
  <si>
    <t>della relativa coltura;</t>
  </si>
  <si>
    <t xml:space="preserve">“costo” ovvero l’importo moltiplicato per “Ha o siti produttivi”. </t>
  </si>
  <si>
    <t>“totale preventivo” ovvero il costo totale di cui sopra</t>
  </si>
  <si>
    <t>Azienda 2</t>
  </si>
  <si>
    <t>Azienda 3</t>
  </si>
  <si>
    <t>Azienda 4</t>
  </si>
  <si>
    <t xml:space="preserve">Importo da inserire in domanda </t>
  </si>
  <si>
    <t>(importo inferiore a minimo 240 Euro)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</si>
</sst>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* #,##0.00\ [$€-410]\ ;\-* #,##0.00\ [$€-410]\ ;* \-#\ [$€-410]\ ;@\ "/>
    <numFmt numFmtId="166" formatCode="[$€-410]\ #,##0.00;[RED]\-[$€-410]\ #,##0.00"/>
  </numFmts>
  <fonts count="27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u val="single"/>
      <sz val="11"/>
      <color indexed="60"/>
      <name val="Calibri"/>
      <family val="2"/>
    </font>
    <font>
      <sz val="11"/>
      <color indexed="8"/>
      <name val="Calibri"/>
      <family val="2"/>
    </font>
    <font>
      <b/>
      <u val="single"/>
      <sz val="10"/>
      <name val="Calibri"/>
      <family val="2"/>
    </font>
    <font>
      <b/>
      <u val="single"/>
      <sz val="11"/>
      <color indexed="8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b/>
      <u val="single"/>
      <sz val="10"/>
      <color indexed="60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  <font>
      <sz val="10"/>
      <color indexed="60"/>
      <name val="Arial"/>
      <family val="2"/>
    </font>
    <font>
      <b/>
      <sz val="10"/>
      <color indexed="6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37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0" borderId="0" applyNumberFormat="0" applyFill="0" applyBorder="0" applyAlignment="0" applyProtection="0"/>
    <xf numFmtId="164" fontId="3" fillId="5" borderId="0" applyNumberFormat="0" applyBorder="0" applyAlignment="0" applyProtection="0"/>
    <xf numFmtId="164" fontId="4" fillId="6" borderId="0" applyNumberFormat="0" applyBorder="0" applyAlignment="0" applyProtection="0"/>
    <xf numFmtId="164" fontId="5" fillId="0" borderId="0" applyNumberFormat="0" applyFill="0" applyBorder="0" applyAlignment="0" applyProtection="0"/>
    <xf numFmtId="164" fontId="6" fillId="7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8" borderId="0" applyNumberFormat="0" applyBorder="0" applyAlignment="0" applyProtection="0"/>
    <xf numFmtId="164" fontId="12" fillId="8" borderId="1" applyNumberFormat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56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3" fillId="9" borderId="2" xfId="0" applyFont="1" applyFill="1" applyBorder="1" applyAlignment="1">
      <alignment horizontal="center" vertical="center" wrapText="1"/>
    </xf>
    <xf numFmtId="165" fontId="14" fillId="9" borderId="2" xfId="0" applyNumberFormat="1" applyFont="1" applyFill="1" applyBorder="1" applyAlignment="1">
      <alignment horizontal="center" vertical="center" wrapText="1"/>
    </xf>
    <xf numFmtId="164" fontId="14" fillId="9" borderId="2" xfId="0" applyFont="1" applyFill="1" applyBorder="1" applyAlignment="1">
      <alignment horizontal="center" vertical="center" wrapText="1"/>
    </xf>
    <xf numFmtId="164" fontId="15" fillId="10" borderId="2" xfId="0" applyFont="1" applyFill="1" applyBorder="1" applyAlignment="1">
      <alignment horizontal="center" vertical="center" wrapText="1"/>
    </xf>
    <xf numFmtId="165" fontId="14" fillId="0" borderId="2" xfId="0" applyNumberFormat="1" applyFont="1" applyFill="1" applyBorder="1" applyAlignment="1">
      <alignment horizontal="center" vertical="center" wrapText="1"/>
    </xf>
    <xf numFmtId="165" fontId="15" fillId="10" borderId="2" xfId="0" applyNumberFormat="1" applyFont="1" applyFill="1" applyBorder="1" applyAlignment="1">
      <alignment horizontal="center"/>
    </xf>
    <xf numFmtId="164" fontId="0" fillId="10" borderId="3" xfId="0" applyFill="1" applyBorder="1" applyAlignment="1" applyProtection="1">
      <alignment/>
      <protection/>
    </xf>
    <xf numFmtId="165" fontId="0" fillId="10" borderId="2" xfId="0" applyNumberFormat="1" applyFill="1" applyBorder="1" applyAlignment="1">
      <alignment/>
    </xf>
    <xf numFmtId="164" fontId="0" fillId="0" borderId="0" xfId="0" applyFill="1" applyAlignment="1">
      <alignment/>
    </xf>
    <xf numFmtId="164" fontId="15" fillId="0" borderId="2" xfId="0" applyFont="1" applyBorder="1" applyAlignment="1">
      <alignment horizontal="center" vertical="center" wrapText="1"/>
    </xf>
    <xf numFmtId="165" fontId="17" fillId="0" borderId="2" xfId="0" applyNumberFormat="1" applyFont="1" applyBorder="1" applyAlignment="1">
      <alignment horizontal="center" vertical="center" wrapText="1"/>
    </xf>
    <xf numFmtId="165" fontId="17" fillId="0" borderId="2" xfId="0" applyNumberFormat="1" applyFont="1" applyBorder="1" applyAlignment="1">
      <alignment horizontal="center" vertical="center"/>
    </xf>
    <xf numFmtId="165" fontId="15" fillId="0" borderId="2" xfId="0" applyNumberFormat="1" applyFont="1" applyBorder="1" applyAlignment="1">
      <alignment horizontal="center"/>
    </xf>
    <xf numFmtId="164" fontId="0" fillId="0" borderId="3" xfId="0" applyBorder="1" applyAlignment="1" applyProtection="1">
      <alignment/>
      <protection locked="0"/>
    </xf>
    <xf numFmtId="165" fontId="0" fillId="0" borderId="2" xfId="0" applyNumberFormat="1" applyFill="1" applyBorder="1" applyAlignment="1">
      <alignment/>
    </xf>
    <xf numFmtId="165" fontId="17" fillId="0" borderId="2" xfId="0" applyNumberFormat="1" applyFont="1" applyFill="1" applyBorder="1" applyAlignment="1">
      <alignment horizontal="center" vertical="center" wrapText="1"/>
    </xf>
    <xf numFmtId="165" fontId="17" fillId="0" borderId="2" xfId="0" applyNumberFormat="1" applyFont="1" applyFill="1" applyBorder="1" applyAlignment="1">
      <alignment horizontal="center" vertical="center"/>
    </xf>
    <xf numFmtId="164" fontId="15" fillId="0" borderId="2" xfId="0" applyFont="1" applyFill="1" applyBorder="1" applyAlignment="1">
      <alignment horizontal="center" vertical="center" wrapText="1"/>
    </xf>
    <xf numFmtId="164" fontId="17" fillId="0" borderId="2" xfId="0" applyFont="1" applyBorder="1" applyAlignment="1">
      <alignment/>
    </xf>
    <xf numFmtId="164" fontId="13" fillId="11" borderId="2" xfId="0" applyFont="1" applyFill="1" applyBorder="1" applyAlignment="1">
      <alignment horizontal="center" vertical="center" wrapText="1"/>
    </xf>
    <xf numFmtId="166" fontId="13" fillId="0" borderId="2" xfId="0" applyNumberFormat="1" applyFont="1" applyBorder="1" applyAlignment="1">
      <alignment horizontal="center" vertical="center" wrapText="1"/>
    </xf>
    <xf numFmtId="164" fontId="18" fillId="0" borderId="0" xfId="0" applyFont="1" applyAlignment="1">
      <alignment wrapText="1"/>
    </xf>
    <xf numFmtId="166" fontId="13" fillId="12" borderId="2" xfId="0" applyNumberFormat="1" applyFont="1" applyFill="1" applyBorder="1" applyAlignment="1">
      <alignment horizontal="center" vertical="center" wrapText="1"/>
    </xf>
    <xf numFmtId="164" fontId="20" fillId="0" borderId="0" xfId="0" applyFont="1" applyAlignment="1">
      <alignment/>
    </xf>
    <xf numFmtId="164" fontId="21" fillId="0" borderId="0" xfId="0" applyFont="1" applyAlignment="1">
      <alignment/>
    </xf>
    <xf numFmtId="164" fontId="23" fillId="0" borderId="0" xfId="0" applyFont="1" applyAlignment="1">
      <alignment/>
    </xf>
    <xf numFmtId="164" fontId="2" fillId="0" borderId="3" xfId="0" applyFont="1" applyBorder="1" applyAlignment="1">
      <alignment horizontal="center"/>
    </xf>
    <xf numFmtId="164" fontId="24" fillId="0" borderId="2" xfId="0" applyFont="1" applyBorder="1" applyAlignment="1">
      <alignment/>
    </xf>
    <xf numFmtId="164" fontId="0" fillId="0" borderId="2" xfId="0" applyBorder="1" applyAlignment="1">
      <alignment/>
    </xf>
    <xf numFmtId="164" fontId="0" fillId="0" borderId="2" xfId="0" applyBorder="1" applyAlignment="1">
      <alignment horizontal="center"/>
    </xf>
    <xf numFmtId="164" fontId="24" fillId="0" borderId="2" xfId="0" applyFont="1" applyBorder="1" applyAlignment="1">
      <alignment wrapText="1"/>
    </xf>
    <xf numFmtId="164" fontId="21" fillId="13" borderId="2" xfId="0" applyFont="1" applyFill="1" applyBorder="1" applyAlignment="1">
      <alignment horizontal="right"/>
    </xf>
    <xf numFmtId="165" fontId="14" fillId="14" borderId="4" xfId="0" applyNumberFormat="1" applyFont="1" applyFill="1" applyBorder="1" applyAlignment="1">
      <alignment horizontal="center"/>
    </xf>
    <xf numFmtId="165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164" fontId="14" fillId="15" borderId="5" xfId="0" applyFont="1" applyFill="1" applyBorder="1" applyAlignment="1">
      <alignment horizontal="center" vertical="center" wrapText="1"/>
    </xf>
    <xf numFmtId="165" fontId="14" fillId="15" borderId="5" xfId="0" applyNumberFormat="1" applyFont="1" applyFill="1" applyBorder="1" applyAlignment="1">
      <alignment horizontal="center" vertical="center" wrapText="1"/>
    </xf>
    <xf numFmtId="164" fontId="14" fillId="15" borderId="3" xfId="0" applyFont="1" applyFill="1" applyBorder="1" applyAlignment="1">
      <alignment horizontal="center" vertical="center" wrapText="1"/>
    </xf>
    <xf numFmtId="165" fontId="14" fillId="15" borderId="3" xfId="0" applyNumberFormat="1" applyFont="1" applyFill="1" applyBorder="1" applyAlignment="1">
      <alignment horizontal="center" vertical="center" wrapText="1"/>
    </xf>
    <xf numFmtId="164" fontId="15" fillId="0" borderId="0" xfId="0" applyFont="1" applyAlignment="1">
      <alignment/>
    </xf>
    <xf numFmtId="164" fontId="0" fillId="0" borderId="3" xfId="0" applyFon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3" xfId="0" applyNumberFormat="1" applyFill="1" applyBorder="1" applyAlignment="1">
      <alignment/>
    </xf>
    <xf numFmtId="164" fontId="0" fillId="0" borderId="6" xfId="0" applyFont="1" applyBorder="1" applyAlignment="1">
      <alignment horizontal="center" vertical="center" wrapText="1"/>
    </xf>
    <xf numFmtId="164" fontId="17" fillId="0" borderId="0" xfId="0" applyFont="1" applyAlignment="1">
      <alignment/>
    </xf>
    <xf numFmtId="164" fontId="17" fillId="0" borderId="0" xfId="0" applyFont="1" applyAlignment="1">
      <alignment vertical="center"/>
    </xf>
    <xf numFmtId="164" fontId="14" fillId="16" borderId="3" xfId="0" applyFont="1" applyFill="1" applyBorder="1" applyAlignment="1">
      <alignment horizontal="center" vertical="center" wrapText="1"/>
    </xf>
    <xf numFmtId="165" fontId="14" fillId="16" borderId="3" xfId="0" applyNumberFormat="1" applyFont="1" applyFill="1" applyBorder="1" applyAlignment="1">
      <alignment/>
    </xf>
    <xf numFmtId="164" fontId="14" fillId="16" borderId="3" xfId="0" applyFont="1" applyFill="1" applyBorder="1" applyAlignment="1">
      <alignment/>
    </xf>
    <xf numFmtId="164" fontId="14" fillId="14" borderId="7" xfId="0" applyFont="1" applyFill="1" applyBorder="1" applyAlignment="1">
      <alignment horizontal="center" wrapText="1"/>
    </xf>
    <xf numFmtId="164" fontId="14" fillId="14" borderId="8" xfId="0" applyFont="1" applyFill="1" applyBorder="1" applyAlignment="1">
      <alignment horizontal="center" wrapText="1"/>
    </xf>
    <xf numFmtId="164" fontId="0" fillId="0" borderId="3" xfId="0" applyBorder="1" applyAlignment="1">
      <alignment horizontal="center" vertical="center" wrapText="1"/>
    </xf>
    <xf numFmtId="164" fontId="25" fillId="0" borderId="0" xfId="0" applyFont="1" applyAlignment="1">
      <alignment/>
    </xf>
    <xf numFmtId="165" fontId="26" fillId="0" borderId="3" xfId="0" applyNumberFormat="1" applyFont="1" applyFill="1" applyBorder="1" applyAlignment="1">
      <alignment/>
    </xf>
  </cellXfs>
  <cellStyles count="2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Accent 1 1" xfId="20"/>
    <cellStyle name="Accent 2 1" xfId="21"/>
    <cellStyle name="Accent 3 1" xfId="22"/>
    <cellStyle name="Accent 4" xfId="23"/>
    <cellStyle name="Bad 1" xfId="24"/>
    <cellStyle name="Error 1" xfId="25"/>
    <cellStyle name="Footnote 1" xfId="26"/>
    <cellStyle name="Good 1" xfId="27"/>
    <cellStyle name="Heading 1 1" xfId="28"/>
    <cellStyle name="Heading 2 1" xfId="29"/>
    <cellStyle name="Heading 3" xfId="30"/>
    <cellStyle name="Hyperlink 1" xfId="31"/>
    <cellStyle name="Neutral 1" xfId="32"/>
    <cellStyle name="Note 1" xfId="33"/>
    <cellStyle name="Status 1" xfId="34"/>
    <cellStyle name="Text 1" xfId="35"/>
    <cellStyle name="Warning 1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CCCCC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C6D9F1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D9E2F3"/>
      <rgbColor rgb="00CCFFCC"/>
      <rgbColor rgb="00FFF5CE"/>
      <rgbColor rgb="00B9CDE5"/>
      <rgbColor rgb="00FF99CC"/>
      <rgbColor rgb="00DDDDDD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workbookViewId="0" topLeftCell="A53">
      <selection activeCell="F63" sqref="F63"/>
    </sheetView>
  </sheetViews>
  <sheetFormatPr defaultColWidth="10.28125" defaultRowHeight="12.75"/>
  <cols>
    <col min="1" max="1" width="62.00390625" style="0" customWidth="1"/>
    <col min="2" max="4" width="11.57421875" style="0" hidden="1" customWidth="1"/>
    <col min="5" max="5" width="34.8515625" style="1" customWidth="1"/>
    <col min="6" max="6" width="36.421875" style="0" customWidth="1"/>
    <col min="7" max="7" width="19.8515625" style="0" customWidth="1"/>
    <col min="8" max="16384" width="11.57421875" style="0" customWidth="1"/>
  </cols>
  <sheetData>
    <row r="1" spans="1:7" ht="56.25" customHeight="1">
      <c r="A1" s="2" t="s">
        <v>0</v>
      </c>
      <c r="B1" s="3">
        <v>0</v>
      </c>
      <c r="C1" s="3">
        <v>200</v>
      </c>
      <c r="D1" s="3">
        <v>240</v>
      </c>
      <c r="E1" s="4" t="s">
        <v>1</v>
      </c>
      <c r="F1" s="4" t="s">
        <v>2</v>
      </c>
      <c r="G1" s="4" t="s">
        <v>3</v>
      </c>
    </row>
    <row r="2" spans="1:7" s="10" customFormat="1" ht="56.25" customHeight="1">
      <c r="A2" s="5" t="s">
        <v>4</v>
      </c>
      <c r="B2" s="6"/>
      <c r="C2" s="6"/>
      <c r="D2" s="6"/>
      <c r="E2" s="7">
        <f>((B1*0.23)+(C1*0.08)+(D1*0.16))/0.47</f>
        <v>115.74468085106382</v>
      </c>
      <c r="F2" s="8">
        <v>1</v>
      </c>
      <c r="G2" s="9">
        <f aca="true" t="shared" si="0" ref="G2:G63">E2*F2</f>
        <v>115.74468085106382</v>
      </c>
    </row>
    <row r="3" spans="1:7" ht="56.25" customHeight="1">
      <c r="A3" s="11" t="s">
        <v>5</v>
      </c>
      <c r="B3" s="12">
        <v>258</v>
      </c>
      <c r="C3" s="13">
        <v>75</v>
      </c>
      <c r="D3" s="13">
        <v>150</v>
      </c>
      <c r="E3" s="14">
        <f aca="true" t="shared" si="1" ref="E3:E22">((B3*0.23)+(C3*0.08)+(D3*0.16))/0.47</f>
        <v>190.08510638297872</v>
      </c>
      <c r="F3" s="15"/>
      <c r="G3" s="16">
        <f t="shared" si="0"/>
        <v>0</v>
      </c>
    </row>
    <row r="4" spans="1:7" ht="56.25" customHeight="1">
      <c r="A4" s="11" t="s">
        <v>6</v>
      </c>
      <c r="B4" s="12">
        <v>52</v>
      </c>
      <c r="C4" s="13">
        <v>75</v>
      </c>
      <c r="D4" s="13">
        <v>60</v>
      </c>
      <c r="E4" s="14">
        <f t="shared" si="1"/>
        <v>58.638297872340424</v>
      </c>
      <c r="F4" s="15"/>
      <c r="G4" s="16">
        <f t="shared" si="0"/>
        <v>0</v>
      </c>
    </row>
    <row r="5" spans="1:7" ht="56.25" customHeight="1">
      <c r="A5" s="11" t="s">
        <v>7</v>
      </c>
      <c r="B5" s="12">
        <v>258</v>
      </c>
      <c r="C5" s="13">
        <v>75</v>
      </c>
      <c r="D5" s="13">
        <v>150</v>
      </c>
      <c r="E5" s="14">
        <f t="shared" si="1"/>
        <v>190.08510638297872</v>
      </c>
      <c r="F5" s="15"/>
      <c r="G5" s="16">
        <f t="shared" si="0"/>
        <v>0</v>
      </c>
    </row>
    <row r="6" spans="1:7" ht="56.25" customHeight="1">
      <c r="A6" s="11" t="s">
        <v>8</v>
      </c>
      <c r="B6" s="12">
        <v>52</v>
      </c>
      <c r="C6" s="13">
        <v>75</v>
      </c>
      <c r="D6" s="13">
        <v>60</v>
      </c>
      <c r="E6" s="14">
        <f t="shared" si="1"/>
        <v>58.638297872340424</v>
      </c>
      <c r="F6" s="15"/>
      <c r="G6" s="16">
        <f t="shared" si="0"/>
        <v>0</v>
      </c>
    </row>
    <row r="7" spans="1:7" ht="56.25" customHeight="1">
      <c r="A7" s="11" t="s">
        <v>9</v>
      </c>
      <c r="B7" s="12">
        <v>78</v>
      </c>
      <c r="C7" s="12">
        <v>30</v>
      </c>
      <c r="D7" s="13">
        <v>18</v>
      </c>
      <c r="E7" s="14">
        <f t="shared" si="1"/>
        <v>49.40425531914893</v>
      </c>
      <c r="F7" s="15"/>
      <c r="G7" s="16">
        <f t="shared" si="0"/>
        <v>0</v>
      </c>
    </row>
    <row r="8" spans="1:7" ht="56.25" customHeight="1">
      <c r="A8" s="11" t="s">
        <v>10</v>
      </c>
      <c r="B8" s="12">
        <v>52</v>
      </c>
      <c r="C8" s="12">
        <v>30</v>
      </c>
      <c r="D8" s="13">
        <v>18</v>
      </c>
      <c r="E8" s="14">
        <f t="shared" si="1"/>
        <v>36.68085106382979</v>
      </c>
      <c r="F8" s="15"/>
      <c r="G8" s="16">
        <f t="shared" si="0"/>
        <v>0</v>
      </c>
    </row>
    <row r="9" spans="1:7" ht="56.25" customHeight="1">
      <c r="A9" s="11" t="s">
        <v>11</v>
      </c>
      <c r="B9" s="12">
        <v>25</v>
      </c>
      <c r="C9" s="12">
        <v>30</v>
      </c>
      <c r="D9" s="13">
        <v>18</v>
      </c>
      <c r="E9" s="14">
        <f t="shared" si="1"/>
        <v>23.46808510638298</v>
      </c>
      <c r="F9" s="15"/>
      <c r="G9" s="16">
        <f t="shared" si="0"/>
        <v>0</v>
      </c>
    </row>
    <row r="10" spans="1:7" ht="56.25" customHeight="1">
      <c r="A10" s="11" t="s">
        <v>12</v>
      </c>
      <c r="B10" s="12">
        <v>15</v>
      </c>
      <c r="C10" s="12">
        <v>30</v>
      </c>
      <c r="D10" s="13">
        <v>18</v>
      </c>
      <c r="E10" s="14">
        <f t="shared" si="1"/>
        <v>18.574468085106382</v>
      </c>
      <c r="F10" s="15"/>
      <c r="G10" s="16">
        <f t="shared" si="0"/>
        <v>0</v>
      </c>
    </row>
    <row r="11" spans="1:7" ht="56.25" customHeight="1">
      <c r="A11" s="11" t="s">
        <v>13</v>
      </c>
      <c r="B11" s="12">
        <v>41</v>
      </c>
      <c r="C11" s="12">
        <v>30</v>
      </c>
      <c r="D11" s="13">
        <v>18</v>
      </c>
      <c r="E11" s="14">
        <f t="shared" si="1"/>
        <v>31.29787234042553</v>
      </c>
      <c r="F11" s="15"/>
      <c r="G11" s="16">
        <f t="shared" si="0"/>
        <v>0</v>
      </c>
    </row>
    <row r="12" spans="1:7" ht="56.25" customHeight="1">
      <c r="A12" s="11" t="s">
        <v>14</v>
      </c>
      <c r="B12" s="12">
        <v>20</v>
      </c>
      <c r="C12" s="12">
        <v>30</v>
      </c>
      <c r="D12" s="13">
        <v>18</v>
      </c>
      <c r="E12" s="14">
        <f t="shared" si="1"/>
        <v>21.021276595744677</v>
      </c>
      <c r="F12" s="15"/>
      <c r="G12" s="16">
        <f t="shared" si="0"/>
        <v>0</v>
      </c>
    </row>
    <row r="13" spans="1:7" ht="56.25" customHeight="1">
      <c r="A13" s="11" t="s">
        <v>15</v>
      </c>
      <c r="B13" s="12">
        <v>10</v>
      </c>
      <c r="C13" s="12">
        <v>30</v>
      </c>
      <c r="D13" s="13">
        <v>18</v>
      </c>
      <c r="E13" s="14">
        <f t="shared" si="1"/>
        <v>16.127659574468083</v>
      </c>
      <c r="F13" s="15"/>
      <c r="G13" s="16">
        <f t="shared" si="0"/>
        <v>0</v>
      </c>
    </row>
    <row r="14" spans="1:7" ht="56.25" customHeight="1">
      <c r="A14" s="11" t="s">
        <v>16</v>
      </c>
      <c r="B14" s="12">
        <v>25</v>
      </c>
      <c r="C14" s="12">
        <v>8</v>
      </c>
      <c r="D14" s="12">
        <v>12</v>
      </c>
      <c r="E14" s="14">
        <f t="shared" si="1"/>
        <v>17.680851063829785</v>
      </c>
      <c r="F14" s="15"/>
      <c r="G14" s="16">
        <f t="shared" si="0"/>
        <v>0</v>
      </c>
    </row>
    <row r="15" spans="1:7" ht="56.25" customHeight="1">
      <c r="A15" s="11" t="s">
        <v>17</v>
      </c>
      <c r="B15" s="12">
        <v>15</v>
      </c>
      <c r="C15" s="12">
        <v>8</v>
      </c>
      <c r="D15" s="12">
        <v>12</v>
      </c>
      <c r="E15" s="14">
        <f t="shared" si="1"/>
        <v>12.787234042553191</v>
      </c>
      <c r="F15" s="15"/>
      <c r="G15" s="16">
        <f t="shared" si="0"/>
        <v>0</v>
      </c>
    </row>
    <row r="16" spans="1:7" ht="56.25" customHeight="1">
      <c r="A16" s="11" t="s">
        <v>18</v>
      </c>
      <c r="B16" s="12">
        <v>10</v>
      </c>
      <c r="C16" s="12">
        <v>8</v>
      </c>
      <c r="D16" s="12">
        <v>12</v>
      </c>
      <c r="E16" s="14">
        <f t="shared" si="1"/>
        <v>10.340425531914894</v>
      </c>
      <c r="F16" s="15"/>
      <c r="G16" s="16">
        <f t="shared" si="0"/>
        <v>0</v>
      </c>
    </row>
    <row r="17" spans="1:7" ht="56.25" customHeight="1">
      <c r="A17" s="11" t="s">
        <v>19</v>
      </c>
      <c r="B17" s="12">
        <v>5</v>
      </c>
      <c r="C17" s="12">
        <v>8</v>
      </c>
      <c r="D17" s="12">
        <v>12</v>
      </c>
      <c r="E17" s="14">
        <f t="shared" si="1"/>
        <v>7.8936170212765955</v>
      </c>
      <c r="F17" s="15"/>
      <c r="G17" s="16">
        <f t="shared" si="0"/>
        <v>0</v>
      </c>
    </row>
    <row r="18" spans="1:7" ht="56.25" customHeight="1">
      <c r="A18" s="11" t="s">
        <v>20</v>
      </c>
      <c r="B18" s="12">
        <v>10</v>
      </c>
      <c r="C18" s="12">
        <v>8</v>
      </c>
      <c r="D18" s="12">
        <v>6</v>
      </c>
      <c r="E18" s="14">
        <f t="shared" si="1"/>
        <v>8.297872340425533</v>
      </c>
      <c r="F18" s="15"/>
      <c r="G18" s="16">
        <f t="shared" si="0"/>
        <v>0</v>
      </c>
    </row>
    <row r="19" spans="1:7" ht="56.25" customHeight="1">
      <c r="A19" s="11" t="s">
        <v>21</v>
      </c>
      <c r="B19" s="12">
        <v>5</v>
      </c>
      <c r="C19" s="12">
        <v>8</v>
      </c>
      <c r="D19" s="12">
        <v>6</v>
      </c>
      <c r="E19" s="14">
        <f t="shared" si="1"/>
        <v>5.8510638297872335</v>
      </c>
      <c r="F19" s="15"/>
      <c r="G19" s="16">
        <f t="shared" si="0"/>
        <v>0</v>
      </c>
    </row>
    <row r="20" spans="1:7" ht="56.25" customHeight="1">
      <c r="A20" s="11" t="s">
        <v>22</v>
      </c>
      <c r="B20" s="12">
        <v>2</v>
      </c>
      <c r="C20" s="12">
        <v>8</v>
      </c>
      <c r="D20" s="12">
        <v>6</v>
      </c>
      <c r="E20" s="14">
        <f t="shared" si="1"/>
        <v>4.382978723404255</v>
      </c>
      <c r="F20" s="15"/>
      <c r="G20" s="16">
        <f t="shared" si="0"/>
        <v>0</v>
      </c>
    </row>
    <row r="21" spans="1:7" ht="56.25" customHeight="1">
      <c r="A21" s="11" t="s">
        <v>23</v>
      </c>
      <c r="B21" s="12">
        <v>41</v>
      </c>
      <c r="C21" s="12">
        <v>30</v>
      </c>
      <c r="D21" s="12">
        <v>18</v>
      </c>
      <c r="E21" s="14">
        <f t="shared" si="1"/>
        <v>31.29787234042553</v>
      </c>
      <c r="F21" s="15"/>
      <c r="G21" s="16">
        <f t="shared" si="0"/>
        <v>0</v>
      </c>
    </row>
    <row r="22" spans="1:7" ht="56.25" customHeight="1">
      <c r="A22" s="11" t="s">
        <v>24</v>
      </c>
      <c r="B22" s="12">
        <v>25</v>
      </c>
      <c r="C22" s="12">
        <v>30</v>
      </c>
      <c r="D22" s="12">
        <v>18</v>
      </c>
      <c r="E22" s="14">
        <f t="shared" si="1"/>
        <v>23.46808510638298</v>
      </c>
      <c r="F22" s="15"/>
      <c r="G22" s="16">
        <f t="shared" si="0"/>
        <v>0</v>
      </c>
    </row>
    <row r="23" spans="1:7" ht="56.25" customHeight="1">
      <c r="A23" s="11" t="s">
        <v>25</v>
      </c>
      <c r="B23" s="17">
        <v>258</v>
      </c>
      <c r="C23" s="17">
        <v>480</v>
      </c>
      <c r="D23" s="13">
        <v>0</v>
      </c>
      <c r="E23" s="14">
        <f aca="true" t="shared" si="2" ref="E23:E25">((B23*0.23)+(C23*0.08))/0.31</f>
        <v>315.2903225806452</v>
      </c>
      <c r="F23" s="15"/>
      <c r="G23" s="16">
        <f t="shared" si="0"/>
        <v>0</v>
      </c>
    </row>
    <row r="24" spans="1:7" ht="56.25" customHeight="1">
      <c r="A24" s="11" t="s">
        <v>26</v>
      </c>
      <c r="B24" s="17">
        <v>258</v>
      </c>
      <c r="C24" s="18">
        <f aca="true" t="shared" si="3" ref="C24:C25">(30+75)/2</f>
        <v>52.5</v>
      </c>
      <c r="D24" s="12" t="s">
        <v>27</v>
      </c>
      <c r="E24" s="14">
        <f t="shared" si="2"/>
        <v>204.9677419354839</v>
      </c>
      <c r="F24" s="15"/>
      <c r="G24" s="16">
        <f t="shared" si="0"/>
        <v>0</v>
      </c>
    </row>
    <row r="25" spans="1:7" ht="56.25" customHeight="1">
      <c r="A25" s="11" t="s">
        <v>28</v>
      </c>
      <c r="B25" s="17">
        <v>52</v>
      </c>
      <c r="C25" s="18">
        <f t="shared" si="3"/>
        <v>52.5</v>
      </c>
      <c r="D25" s="12" t="s">
        <v>27</v>
      </c>
      <c r="E25" s="14">
        <f t="shared" si="2"/>
        <v>52.12903225806452</v>
      </c>
      <c r="F25" s="15"/>
      <c r="G25" s="16">
        <f t="shared" si="0"/>
        <v>0</v>
      </c>
    </row>
    <row r="26" spans="1:7" ht="56.25" customHeight="1">
      <c r="A26" s="11" t="s">
        <v>29</v>
      </c>
      <c r="B26" s="12">
        <v>5</v>
      </c>
      <c r="C26" s="13">
        <v>1</v>
      </c>
      <c r="D26" s="12">
        <v>6</v>
      </c>
      <c r="E26" s="14">
        <f aca="true" t="shared" si="4" ref="E26:E54">((B26*0.23)+(C26*0.08)+(D26*0.16))/0.47</f>
        <v>4.659574468085107</v>
      </c>
      <c r="F26" s="15"/>
      <c r="G26" s="16">
        <f t="shared" si="0"/>
        <v>0</v>
      </c>
    </row>
    <row r="27" spans="1:7" ht="56.25" customHeight="1">
      <c r="A27" s="11" t="s">
        <v>30</v>
      </c>
      <c r="B27" s="12">
        <v>2</v>
      </c>
      <c r="C27" s="13">
        <v>1</v>
      </c>
      <c r="D27" s="12">
        <v>6</v>
      </c>
      <c r="E27" s="14">
        <f t="shared" si="4"/>
        <v>3.1914893617021276</v>
      </c>
      <c r="F27" s="15"/>
      <c r="G27" s="16">
        <f t="shared" si="0"/>
        <v>0</v>
      </c>
    </row>
    <row r="28" spans="1:7" ht="56.25" customHeight="1">
      <c r="A28" s="11" t="s">
        <v>31</v>
      </c>
      <c r="B28" s="12">
        <v>77</v>
      </c>
      <c r="C28" s="12">
        <v>15</v>
      </c>
      <c r="D28" s="12">
        <v>18</v>
      </c>
      <c r="E28" s="14">
        <f t="shared" si="4"/>
        <v>46.36170212765957</v>
      </c>
      <c r="F28" s="15"/>
      <c r="G28" s="16">
        <f t="shared" si="0"/>
        <v>0</v>
      </c>
    </row>
    <row r="29" spans="1:7" ht="56.25" customHeight="1">
      <c r="A29" s="11" t="s">
        <v>32</v>
      </c>
      <c r="B29" s="12">
        <v>51</v>
      </c>
      <c r="C29" s="12">
        <v>15</v>
      </c>
      <c r="D29" s="12">
        <v>18</v>
      </c>
      <c r="E29" s="14">
        <f t="shared" si="4"/>
        <v>33.638297872340424</v>
      </c>
      <c r="F29" s="15"/>
      <c r="G29" s="16">
        <f t="shared" si="0"/>
        <v>0</v>
      </c>
    </row>
    <row r="30" spans="1:7" ht="56.25" customHeight="1">
      <c r="A30" s="11" t="s">
        <v>33</v>
      </c>
      <c r="B30" s="12">
        <v>25</v>
      </c>
      <c r="C30" s="12">
        <v>15</v>
      </c>
      <c r="D30" s="12">
        <v>18</v>
      </c>
      <c r="E30" s="14">
        <f t="shared" si="4"/>
        <v>20.914893617021274</v>
      </c>
      <c r="F30" s="15"/>
      <c r="G30" s="16">
        <f t="shared" si="0"/>
        <v>0</v>
      </c>
    </row>
    <row r="31" spans="1:7" ht="56.25" customHeight="1">
      <c r="A31" s="11" t="s">
        <v>34</v>
      </c>
      <c r="B31" s="12">
        <v>15</v>
      </c>
      <c r="C31" s="12">
        <v>15</v>
      </c>
      <c r="D31" s="12">
        <v>18</v>
      </c>
      <c r="E31" s="14">
        <f t="shared" si="4"/>
        <v>16.02127659574468</v>
      </c>
      <c r="F31" s="15"/>
      <c r="G31" s="16">
        <f t="shared" si="0"/>
        <v>0</v>
      </c>
    </row>
    <row r="32" spans="1:7" ht="56.25" customHeight="1">
      <c r="A32" s="11" t="s">
        <v>35</v>
      </c>
      <c r="B32" s="12">
        <v>10</v>
      </c>
      <c r="C32" s="12">
        <v>15</v>
      </c>
      <c r="D32" s="12">
        <v>18</v>
      </c>
      <c r="E32" s="14">
        <f t="shared" si="4"/>
        <v>13.574468085106382</v>
      </c>
      <c r="F32" s="15"/>
      <c r="G32" s="16">
        <f t="shared" si="0"/>
        <v>0</v>
      </c>
    </row>
    <row r="33" spans="1:7" ht="56.25" customHeight="1">
      <c r="A33" s="11" t="s">
        <v>36</v>
      </c>
      <c r="B33" s="12">
        <v>5</v>
      </c>
      <c r="C33" s="12">
        <v>15</v>
      </c>
      <c r="D33" s="12">
        <v>18</v>
      </c>
      <c r="E33" s="14">
        <f t="shared" si="4"/>
        <v>11.127659574468085</v>
      </c>
      <c r="F33" s="15"/>
      <c r="G33" s="16">
        <f t="shared" si="0"/>
        <v>0</v>
      </c>
    </row>
    <row r="34" spans="1:7" ht="56.25" customHeight="1">
      <c r="A34" s="11" t="s">
        <v>37</v>
      </c>
      <c r="B34" s="12">
        <v>48</v>
      </c>
      <c r="C34" s="12">
        <v>15</v>
      </c>
      <c r="D34" s="12">
        <v>18</v>
      </c>
      <c r="E34" s="14">
        <f t="shared" si="4"/>
        <v>32.170212765957444</v>
      </c>
      <c r="F34" s="15"/>
      <c r="G34" s="16">
        <f t="shared" si="0"/>
        <v>0</v>
      </c>
    </row>
    <row r="35" spans="1:7" ht="56.25" customHeight="1">
      <c r="A35" s="11" t="s">
        <v>38</v>
      </c>
      <c r="B35" s="12">
        <v>20</v>
      </c>
      <c r="C35" s="12">
        <v>15</v>
      </c>
      <c r="D35" s="12">
        <v>18</v>
      </c>
      <c r="E35" s="14">
        <f t="shared" si="4"/>
        <v>18.468085106382976</v>
      </c>
      <c r="F35" s="15"/>
      <c r="G35" s="16">
        <f t="shared" si="0"/>
        <v>0</v>
      </c>
    </row>
    <row r="36" spans="1:7" ht="56.25" customHeight="1">
      <c r="A36" s="11" t="s">
        <v>39</v>
      </c>
      <c r="B36" s="12">
        <v>10</v>
      </c>
      <c r="C36" s="12">
        <v>15</v>
      </c>
      <c r="D36" s="12">
        <v>18</v>
      </c>
      <c r="E36" s="14">
        <f t="shared" si="4"/>
        <v>13.574468085106382</v>
      </c>
      <c r="F36" s="15"/>
      <c r="G36" s="16">
        <f t="shared" si="0"/>
        <v>0</v>
      </c>
    </row>
    <row r="37" spans="1:7" ht="56.25" customHeight="1">
      <c r="A37" s="11" t="s">
        <v>40</v>
      </c>
      <c r="B37" s="12">
        <v>26</v>
      </c>
      <c r="C37" s="12">
        <v>15</v>
      </c>
      <c r="D37" s="12">
        <v>12</v>
      </c>
      <c r="E37" s="14">
        <f t="shared" si="4"/>
        <v>19.361702127659576</v>
      </c>
      <c r="F37" s="15"/>
      <c r="G37" s="16">
        <f t="shared" si="0"/>
        <v>0</v>
      </c>
    </row>
    <row r="38" spans="1:7" ht="56.25" customHeight="1">
      <c r="A38" s="11" t="s">
        <v>41</v>
      </c>
      <c r="B38" s="12">
        <v>15</v>
      </c>
      <c r="C38" s="12">
        <v>15</v>
      </c>
      <c r="D38" s="12">
        <v>12</v>
      </c>
      <c r="E38" s="14">
        <f t="shared" si="4"/>
        <v>13.97872340425532</v>
      </c>
      <c r="F38" s="15"/>
      <c r="G38" s="16">
        <f t="shared" si="0"/>
        <v>0</v>
      </c>
    </row>
    <row r="39" spans="1:7" ht="56.25" customHeight="1">
      <c r="A39" s="11" t="s">
        <v>42</v>
      </c>
      <c r="B39" s="12">
        <v>10</v>
      </c>
      <c r="C39" s="12">
        <v>15</v>
      </c>
      <c r="D39" s="12">
        <v>12</v>
      </c>
      <c r="E39" s="14">
        <f t="shared" si="4"/>
        <v>11.53191489361702</v>
      </c>
      <c r="F39" s="15"/>
      <c r="G39" s="16">
        <f t="shared" si="0"/>
        <v>0</v>
      </c>
    </row>
    <row r="40" spans="1:7" ht="56.25" customHeight="1">
      <c r="A40" s="11" t="s">
        <v>43</v>
      </c>
      <c r="B40" s="12">
        <v>31</v>
      </c>
      <c r="C40" s="12">
        <v>18</v>
      </c>
      <c r="D40" s="12">
        <v>18</v>
      </c>
      <c r="E40" s="14">
        <f t="shared" si="4"/>
        <v>24.361702127659573</v>
      </c>
      <c r="F40" s="15"/>
      <c r="G40" s="16">
        <f t="shared" si="0"/>
        <v>0</v>
      </c>
    </row>
    <row r="41" spans="1:7" ht="56.25" customHeight="1">
      <c r="A41" s="11" t="s">
        <v>44</v>
      </c>
      <c r="B41" s="12">
        <v>20</v>
      </c>
      <c r="C41" s="12">
        <v>18</v>
      </c>
      <c r="D41" s="12">
        <v>18</v>
      </c>
      <c r="E41" s="14">
        <f t="shared" si="4"/>
        <v>18.978723404255323</v>
      </c>
      <c r="F41" s="15"/>
      <c r="G41" s="16">
        <f t="shared" si="0"/>
        <v>0</v>
      </c>
    </row>
    <row r="42" spans="1:7" ht="56.25" customHeight="1">
      <c r="A42" s="11" t="s">
        <v>45</v>
      </c>
      <c r="B42" s="12">
        <v>10</v>
      </c>
      <c r="C42" s="12">
        <v>18</v>
      </c>
      <c r="D42" s="12">
        <v>18</v>
      </c>
      <c r="E42" s="14">
        <f t="shared" si="4"/>
        <v>14.085106382978722</v>
      </c>
      <c r="F42" s="15"/>
      <c r="G42" s="16">
        <f t="shared" si="0"/>
        <v>0</v>
      </c>
    </row>
    <row r="43" spans="1:7" ht="56.25" customHeight="1">
      <c r="A43" s="11" t="s">
        <v>46</v>
      </c>
      <c r="B43" s="12">
        <v>77</v>
      </c>
      <c r="C43" s="12">
        <v>18</v>
      </c>
      <c r="D43" s="12">
        <v>18</v>
      </c>
      <c r="E43" s="14">
        <f t="shared" si="4"/>
        <v>46.87234042553192</v>
      </c>
      <c r="F43" s="15"/>
      <c r="G43" s="16">
        <f t="shared" si="0"/>
        <v>0</v>
      </c>
    </row>
    <row r="44" spans="1:7" ht="56.25" customHeight="1">
      <c r="A44" s="11" t="s">
        <v>47</v>
      </c>
      <c r="B44" s="12">
        <v>51</v>
      </c>
      <c r="C44" s="12">
        <v>18</v>
      </c>
      <c r="D44" s="12">
        <v>18</v>
      </c>
      <c r="E44" s="14">
        <f t="shared" si="4"/>
        <v>34.148936170212764</v>
      </c>
      <c r="F44" s="15"/>
      <c r="G44" s="16">
        <f t="shared" si="0"/>
        <v>0</v>
      </c>
    </row>
    <row r="45" spans="1:7" ht="56.25" customHeight="1">
      <c r="A45" s="11" t="s">
        <v>48</v>
      </c>
      <c r="B45" s="12">
        <v>25</v>
      </c>
      <c r="C45" s="12">
        <v>18</v>
      </c>
      <c r="D45" s="12">
        <v>18</v>
      </c>
      <c r="E45" s="14">
        <f t="shared" si="4"/>
        <v>21.425531914893618</v>
      </c>
      <c r="F45" s="15"/>
      <c r="G45" s="16">
        <f t="shared" si="0"/>
        <v>0</v>
      </c>
    </row>
    <row r="46" spans="1:7" ht="56.25" customHeight="1">
      <c r="A46" s="11" t="s">
        <v>49</v>
      </c>
      <c r="B46" s="12">
        <v>15</v>
      </c>
      <c r="C46" s="12">
        <v>18</v>
      </c>
      <c r="D46" s="12">
        <v>18</v>
      </c>
      <c r="E46" s="14">
        <f t="shared" si="4"/>
        <v>16.53191489361702</v>
      </c>
      <c r="F46" s="15"/>
      <c r="G46" s="16">
        <f t="shared" si="0"/>
        <v>0</v>
      </c>
    </row>
    <row r="47" spans="1:7" ht="56.25" customHeight="1">
      <c r="A47" s="11" t="s">
        <v>50</v>
      </c>
      <c r="B47" s="12">
        <v>51</v>
      </c>
      <c r="C47" s="12">
        <v>15</v>
      </c>
      <c r="D47" s="12">
        <v>18</v>
      </c>
      <c r="E47" s="14">
        <f t="shared" si="4"/>
        <v>33.638297872340424</v>
      </c>
      <c r="F47" s="15"/>
      <c r="G47" s="16">
        <f t="shared" si="0"/>
        <v>0</v>
      </c>
    </row>
    <row r="48" spans="1:7" ht="56.25" customHeight="1">
      <c r="A48" s="11" t="s">
        <v>51</v>
      </c>
      <c r="B48" s="12">
        <v>35</v>
      </c>
      <c r="C48" s="12">
        <v>15</v>
      </c>
      <c r="D48" s="12">
        <v>18</v>
      </c>
      <c r="E48" s="14">
        <f t="shared" si="4"/>
        <v>25.808510638297868</v>
      </c>
      <c r="F48" s="15"/>
      <c r="G48" s="16">
        <f t="shared" si="0"/>
        <v>0</v>
      </c>
    </row>
    <row r="49" spans="1:7" ht="56.25" customHeight="1">
      <c r="A49" s="11" t="s">
        <v>52</v>
      </c>
      <c r="B49" s="12">
        <v>20</v>
      </c>
      <c r="C49" s="12">
        <v>15</v>
      </c>
      <c r="D49" s="12">
        <v>18</v>
      </c>
      <c r="E49" s="14">
        <f t="shared" si="4"/>
        <v>18.468085106382976</v>
      </c>
      <c r="F49" s="15"/>
      <c r="G49" s="16">
        <f t="shared" si="0"/>
        <v>0</v>
      </c>
    </row>
    <row r="50" spans="1:7" ht="56.25" customHeight="1">
      <c r="A50" s="11" t="s">
        <v>53</v>
      </c>
      <c r="B50" s="12">
        <v>26</v>
      </c>
      <c r="C50" s="12">
        <v>15</v>
      </c>
      <c r="D50" s="12">
        <v>18</v>
      </c>
      <c r="E50" s="14">
        <f t="shared" si="4"/>
        <v>21.404255319148938</v>
      </c>
      <c r="F50" s="15"/>
      <c r="G50" s="16">
        <f t="shared" si="0"/>
        <v>0</v>
      </c>
    </row>
    <row r="51" spans="1:7" ht="56.25" customHeight="1">
      <c r="A51" s="11" t="s">
        <v>54</v>
      </c>
      <c r="B51" s="12">
        <v>51</v>
      </c>
      <c r="C51" s="12">
        <v>18</v>
      </c>
      <c r="D51" s="12">
        <v>18</v>
      </c>
      <c r="E51" s="14">
        <f t="shared" si="4"/>
        <v>34.148936170212764</v>
      </c>
      <c r="F51" s="15"/>
      <c r="G51" s="16">
        <f t="shared" si="0"/>
        <v>0</v>
      </c>
    </row>
    <row r="52" spans="1:7" ht="56.25" customHeight="1">
      <c r="A52" s="11" t="s">
        <v>55</v>
      </c>
      <c r="B52" s="12">
        <v>25</v>
      </c>
      <c r="C52" s="12">
        <v>18</v>
      </c>
      <c r="D52" s="12">
        <v>18</v>
      </c>
      <c r="E52" s="14">
        <f t="shared" si="4"/>
        <v>21.425531914893618</v>
      </c>
      <c r="F52" s="15"/>
      <c r="G52" s="16">
        <f t="shared" si="0"/>
        <v>0</v>
      </c>
    </row>
    <row r="53" spans="1:7" ht="56.25" customHeight="1">
      <c r="A53" s="11" t="s">
        <v>56</v>
      </c>
      <c r="B53" s="12">
        <v>15</v>
      </c>
      <c r="C53" s="12">
        <v>18</v>
      </c>
      <c r="D53" s="12">
        <v>18</v>
      </c>
      <c r="E53" s="14">
        <f t="shared" si="4"/>
        <v>16.53191489361702</v>
      </c>
      <c r="F53" s="15"/>
      <c r="G53" s="16">
        <f t="shared" si="0"/>
        <v>0</v>
      </c>
    </row>
    <row r="54" spans="1:7" ht="56.25" customHeight="1">
      <c r="A54" s="11" t="s">
        <v>57</v>
      </c>
      <c r="B54" s="12">
        <v>52</v>
      </c>
      <c r="C54" s="12">
        <v>40</v>
      </c>
      <c r="D54" s="12">
        <v>18</v>
      </c>
      <c r="E54" s="14">
        <f t="shared" si="4"/>
        <v>38.38297872340425</v>
      </c>
      <c r="F54" s="15"/>
      <c r="G54" s="16">
        <f t="shared" si="0"/>
        <v>0</v>
      </c>
    </row>
    <row r="55" spans="1:7" ht="56.25" customHeight="1">
      <c r="A55" s="11" t="s">
        <v>58</v>
      </c>
      <c r="B55" s="12">
        <v>41</v>
      </c>
      <c r="C55" s="13">
        <v>0</v>
      </c>
      <c r="D55" s="13">
        <v>0</v>
      </c>
      <c r="E55" s="14">
        <f aca="true" t="shared" si="5" ref="E55:E57">B55</f>
        <v>41</v>
      </c>
      <c r="F55" s="15"/>
      <c r="G55" s="16">
        <f t="shared" si="0"/>
        <v>0</v>
      </c>
    </row>
    <row r="56" spans="1:7" ht="56.25" customHeight="1">
      <c r="A56" s="11" t="s">
        <v>59</v>
      </c>
      <c r="B56" s="12">
        <v>25</v>
      </c>
      <c r="C56" s="13">
        <v>0</v>
      </c>
      <c r="D56" s="13">
        <v>0</v>
      </c>
      <c r="E56" s="14">
        <f t="shared" si="5"/>
        <v>25</v>
      </c>
      <c r="F56" s="15"/>
      <c r="G56" s="16">
        <f t="shared" si="0"/>
        <v>0</v>
      </c>
    </row>
    <row r="57" spans="1:7" ht="56.25" customHeight="1">
      <c r="A57" s="11" t="s">
        <v>60</v>
      </c>
      <c r="B57" s="12">
        <v>15</v>
      </c>
      <c r="C57" s="13">
        <v>0</v>
      </c>
      <c r="D57" s="13">
        <v>0</v>
      </c>
      <c r="E57" s="14">
        <f t="shared" si="5"/>
        <v>15</v>
      </c>
      <c r="F57" s="15"/>
      <c r="G57" s="16">
        <f t="shared" si="0"/>
        <v>0</v>
      </c>
    </row>
    <row r="58" spans="1:7" ht="56.25" customHeight="1">
      <c r="A58" s="11" t="s">
        <v>61</v>
      </c>
      <c r="B58" s="12">
        <v>1</v>
      </c>
      <c r="C58" s="12">
        <v>1</v>
      </c>
      <c r="D58" s="13">
        <v>0</v>
      </c>
      <c r="E58" s="14">
        <v>1</v>
      </c>
      <c r="F58" s="15"/>
      <c r="G58" s="16">
        <f t="shared" si="0"/>
        <v>0</v>
      </c>
    </row>
    <row r="59" spans="1:7" ht="56.25" customHeight="1">
      <c r="A59" s="11" t="s">
        <v>62</v>
      </c>
      <c r="B59" s="12">
        <v>0.5</v>
      </c>
      <c r="C59" s="12">
        <v>1</v>
      </c>
      <c r="D59" s="13"/>
      <c r="E59" s="14">
        <f aca="true" t="shared" si="6" ref="E59:E61">((B59*0.23)+(C59*0.08)+(D59*0.16))/0.47</f>
        <v>0.4148936170212766</v>
      </c>
      <c r="F59" s="15"/>
      <c r="G59" s="16">
        <f t="shared" si="0"/>
        <v>0</v>
      </c>
    </row>
    <row r="60" spans="1:7" ht="56.25" customHeight="1">
      <c r="A60" s="11" t="s">
        <v>63</v>
      </c>
      <c r="B60" s="12">
        <v>30</v>
      </c>
      <c r="C60" s="12">
        <v>1</v>
      </c>
      <c r="D60" s="13"/>
      <c r="E60" s="14">
        <f t="shared" si="6"/>
        <v>14.851063829787234</v>
      </c>
      <c r="F60" s="15"/>
      <c r="G60" s="16">
        <f t="shared" si="0"/>
        <v>0</v>
      </c>
    </row>
    <row r="61" spans="1:7" ht="56.25" customHeight="1">
      <c r="A61" s="11" t="s">
        <v>64</v>
      </c>
      <c r="B61" s="13">
        <v>62.5</v>
      </c>
      <c r="C61" s="13">
        <v>480</v>
      </c>
      <c r="D61" s="13">
        <v>80</v>
      </c>
      <c r="E61" s="14">
        <f t="shared" si="6"/>
        <v>139.52127659574467</v>
      </c>
      <c r="F61" s="15"/>
      <c r="G61" s="16">
        <f t="shared" si="0"/>
        <v>0</v>
      </c>
    </row>
    <row r="62" spans="1:7" ht="56.25" customHeight="1">
      <c r="A62" s="19" t="s">
        <v>65</v>
      </c>
      <c r="B62" s="20"/>
      <c r="C62" s="20"/>
      <c r="D62" s="20"/>
      <c r="E62" s="14">
        <v>5</v>
      </c>
      <c r="F62" s="15"/>
      <c r="G62" s="16">
        <f t="shared" si="0"/>
        <v>0</v>
      </c>
    </row>
    <row r="63" spans="1:7" ht="56.25" customHeight="1">
      <c r="A63" s="19" t="s">
        <v>66</v>
      </c>
      <c r="B63" s="20"/>
      <c r="C63" s="20"/>
      <c r="D63" s="20"/>
      <c r="E63" s="14">
        <v>1</v>
      </c>
      <c r="F63" s="15"/>
      <c r="G63" s="16">
        <f t="shared" si="0"/>
        <v>0</v>
      </c>
    </row>
    <row r="64" spans="6:7" ht="15">
      <c r="F64" s="21" t="s">
        <v>67</v>
      </c>
      <c r="G64" s="22">
        <f>SUM(G2:G63)</f>
        <v>115.74468085106382</v>
      </c>
    </row>
    <row r="65" ht="48">
      <c r="F65" s="23" t="s">
        <v>68</v>
      </c>
    </row>
    <row r="66" spans="6:7" ht="15">
      <c r="F66" s="21" t="s">
        <v>69</v>
      </c>
      <c r="G66" s="24">
        <f>IF(G64&lt;240,240,G64)</f>
        <v>240</v>
      </c>
    </row>
    <row r="67" ht="12.75">
      <c r="F67" s="23"/>
    </row>
    <row r="68" ht="13.5">
      <c r="A68" s="25" t="s">
        <v>70</v>
      </c>
    </row>
    <row r="70" ht="12.75">
      <c r="A70" s="26" t="s">
        <v>71</v>
      </c>
    </row>
    <row r="71" ht="12.75">
      <c r="A71" s="26" t="s">
        <v>72</v>
      </c>
    </row>
    <row r="72" ht="15">
      <c r="A72" s="27"/>
    </row>
    <row r="73" spans="1:5" ht="14.25">
      <c r="A73" s="28" t="s">
        <v>73</v>
      </c>
      <c r="B73" s="28"/>
      <c r="C73" s="28"/>
      <c r="D73" s="28"/>
      <c r="E73" s="28" t="s">
        <v>74</v>
      </c>
    </row>
    <row r="74" spans="1:5" ht="14.25">
      <c r="A74" s="28"/>
      <c r="B74" s="28"/>
      <c r="C74" s="28"/>
      <c r="D74" s="28"/>
      <c r="E74" s="28"/>
    </row>
    <row r="75" spans="1:5" ht="14.25">
      <c r="A75" s="29" t="s">
        <v>75</v>
      </c>
      <c r="B75" s="30"/>
      <c r="C75" s="30"/>
      <c r="D75" s="30"/>
      <c r="E75" s="31"/>
    </row>
    <row r="76" spans="1:5" ht="14.25">
      <c r="A76" s="29" t="s">
        <v>76</v>
      </c>
      <c r="B76" s="30"/>
      <c r="C76" s="30"/>
      <c r="D76" s="30"/>
      <c r="E76" s="31"/>
    </row>
    <row r="77" spans="1:5" ht="14.25">
      <c r="A77" s="29" t="s">
        <v>77</v>
      </c>
      <c r="B77" s="30"/>
      <c r="C77" s="30"/>
      <c r="D77" s="30"/>
      <c r="E77" s="31"/>
    </row>
    <row r="78" spans="1:5" ht="14.25">
      <c r="A78" s="29" t="s">
        <v>78</v>
      </c>
      <c r="B78" s="30"/>
      <c r="C78" s="30"/>
      <c r="D78" s="30"/>
      <c r="E78" s="31"/>
    </row>
    <row r="79" spans="1:5" ht="14.25">
      <c r="A79" s="29" t="s">
        <v>79</v>
      </c>
      <c r="B79" s="30"/>
      <c r="C79" s="30"/>
      <c r="D79" s="30"/>
      <c r="E79" s="31"/>
    </row>
    <row r="80" spans="1:5" ht="14.25">
      <c r="A80" s="29" t="s">
        <v>80</v>
      </c>
      <c r="B80" s="30"/>
      <c r="C80" s="30"/>
      <c r="D80" s="30"/>
      <c r="E80" s="31"/>
    </row>
    <row r="81" spans="1:5" ht="14.25">
      <c r="A81" s="29" t="s">
        <v>81</v>
      </c>
      <c r="B81" s="30"/>
      <c r="C81" s="30"/>
      <c r="D81" s="30"/>
      <c r="E81" s="31"/>
    </row>
    <row r="82" spans="1:5" ht="25.5">
      <c r="A82" s="32" t="s">
        <v>82</v>
      </c>
      <c r="B82" s="30"/>
      <c r="C82" s="30"/>
      <c r="D82" s="30"/>
      <c r="E82" s="31"/>
    </row>
    <row r="83" spans="1:5" ht="14.25">
      <c r="A83" s="29" t="s">
        <v>83</v>
      </c>
      <c r="B83" s="30"/>
      <c r="C83" s="30"/>
      <c r="D83" s="30"/>
      <c r="E83" s="31"/>
    </row>
    <row r="84" spans="1:5" ht="14.25">
      <c r="A84" s="29" t="s">
        <v>84</v>
      </c>
      <c r="B84" s="30"/>
      <c r="C84" s="30"/>
      <c r="D84" s="30"/>
      <c r="E84" s="31"/>
    </row>
    <row r="85" spans="1:5" ht="14.25">
      <c r="A85" s="29" t="s">
        <v>85</v>
      </c>
      <c r="B85" s="30"/>
      <c r="C85" s="30"/>
      <c r="D85" s="30"/>
      <c r="E85" s="31"/>
    </row>
    <row r="86" spans="1:5" ht="14.25">
      <c r="A86" s="29" t="s">
        <v>86</v>
      </c>
      <c r="B86" s="30"/>
      <c r="C86" s="30"/>
      <c r="D86" s="30"/>
      <c r="E86" s="31"/>
    </row>
    <row r="87" spans="1:5" ht="14.25">
      <c r="A87" s="29" t="s">
        <v>87</v>
      </c>
      <c r="B87" s="30"/>
      <c r="C87" s="30"/>
      <c r="D87" s="30"/>
      <c r="E87" s="31"/>
    </row>
    <row r="88" spans="1:5" ht="12.75">
      <c r="A88" s="30"/>
      <c r="E88" s="31"/>
    </row>
    <row r="89" spans="1:5" ht="12.75">
      <c r="A89" s="33" t="s">
        <v>88</v>
      </c>
      <c r="E89" s="31"/>
    </row>
  </sheetData>
  <sheetProtection sheet="1" selectLockedCells="1"/>
  <printOptions/>
  <pageMargins left="0.7875" right="0.7875" top="1.025" bottom="1.025" header="0.7875" footer="0.7875"/>
  <pageSetup firstPageNumber="1" useFirstPageNumber="1" horizontalDpi="300" verticalDpi="300" orientation="portrait" paperSize="9" scale="55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44"/>
  <sheetViews>
    <sheetView workbookViewId="0" topLeftCell="A1">
      <selection activeCell="C46" sqref="C46"/>
    </sheetView>
  </sheetViews>
  <sheetFormatPr defaultColWidth="10.28125" defaultRowHeight="12.75"/>
  <cols>
    <col min="1" max="1" width="11.421875" style="0" customWidth="1"/>
    <col min="2" max="2" width="20.8515625" style="0" customWidth="1"/>
    <col min="3" max="3" width="17.140625" style="0" customWidth="1"/>
    <col min="4" max="4" width="12.140625" style="0" customWidth="1"/>
    <col min="5" max="16384" width="11.421875" style="0" customWidth="1"/>
  </cols>
  <sheetData>
    <row r="2" spans="1:4" ht="13.5" customHeight="1">
      <c r="A2" s="34" t="s">
        <v>89</v>
      </c>
      <c r="B2" s="34"/>
      <c r="C2" s="35"/>
      <c r="D2" s="36"/>
    </row>
    <row r="3" spans="1:10" ht="24.75">
      <c r="A3" s="37" t="s">
        <v>90</v>
      </c>
      <c r="B3" s="38" t="s">
        <v>91</v>
      </c>
      <c r="C3" s="39" t="s">
        <v>92</v>
      </c>
      <c r="D3" s="40" t="s">
        <v>3</v>
      </c>
      <c r="G3" s="41" t="s">
        <v>93</v>
      </c>
      <c r="H3" s="41"/>
      <c r="I3" s="41"/>
      <c r="J3" s="41"/>
    </row>
    <row r="4" spans="1:4" ht="12.75">
      <c r="A4" s="42" t="s">
        <v>94</v>
      </c>
      <c r="B4" s="43">
        <v>115.74</v>
      </c>
      <c r="C4" s="42">
        <v>1</v>
      </c>
      <c r="D4" s="44">
        <f aca="true" t="shared" si="0" ref="D4:D10">B4*C4</f>
        <v>115.74</v>
      </c>
    </row>
    <row r="5" spans="1:7" ht="24">
      <c r="A5" s="45" t="s">
        <v>31</v>
      </c>
      <c r="B5" s="43">
        <v>46.3617021276596</v>
      </c>
      <c r="C5" s="42">
        <v>3</v>
      </c>
      <c r="D5" s="44">
        <f t="shared" si="0"/>
        <v>139.08510638297878</v>
      </c>
      <c r="G5" s="25" t="s">
        <v>95</v>
      </c>
    </row>
    <row r="6" spans="1:7" ht="34.5">
      <c r="A6" s="45" t="s">
        <v>32</v>
      </c>
      <c r="B6" s="43">
        <v>33.6382978723404</v>
      </c>
      <c r="C6" s="42">
        <v>2</v>
      </c>
      <c r="D6" s="44">
        <f t="shared" si="0"/>
        <v>67.2765957446808</v>
      </c>
      <c r="G6" s="46" t="s">
        <v>96</v>
      </c>
    </row>
    <row r="7" spans="1:7" ht="34.5">
      <c r="A7" s="45" t="s">
        <v>33</v>
      </c>
      <c r="B7" s="43">
        <v>20.9148936170213</v>
      </c>
      <c r="C7" s="42">
        <v>3.54</v>
      </c>
      <c r="D7" s="44">
        <f t="shared" si="0"/>
        <v>74.03872340425539</v>
      </c>
      <c r="G7" s="46" t="s">
        <v>97</v>
      </c>
    </row>
    <row r="8" spans="1:4" ht="24">
      <c r="A8" s="45" t="s">
        <v>46</v>
      </c>
      <c r="B8" s="43">
        <v>46.8723404255319</v>
      </c>
      <c r="C8" s="42">
        <v>0.11</v>
      </c>
      <c r="D8" s="44">
        <f t="shared" si="0"/>
        <v>5.155957446808509</v>
      </c>
    </row>
    <row r="9" spans="1:10" ht="34.5">
      <c r="A9" s="45" t="s">
        <v>29</v>
      </c>
      <c r="B9" s="43">
        <v>4.65957446808511</v>
      </c>
      <c r="C9" s="42">
        <v>0.97</v>
      </c>
      <c r="D9" s="44">
        <f t="shared" si="0"/>
        <v>4.519787234042557</v>
      </c>
      <c r="G9" s="47" t="s">
        <v>98</v>
      </c>
      <c r="H9" s="41"/>
      <c r="I9" s="41"/>
      <c r="J9" s="41"/>
    </row>
    <row r="10" spans="1:4" ht="24">
      <c r="A10" s="45" t="s">
        <v>61</v>
      </c>
      <c r="B10" s="43">
        <v>1</v>
      </c>
      <c r="C10" s="42">
        <v>0.92</v>
      </c>
      <c r="D10" s="44">
        <f t="shared" si="0"/>
        <v>0.92</v>
      </c>
    </row>
    <row r="11" spans="1:4" ht="24.75">
      <c r="A11" s="48" t="s">
        <v>67</v>
      </c>
      <c r="B11" s="49"/>
      <c r="C11" s="50"/>
      <c r="D11" s="49">
        <f>SUM(D4:D10)</f>
        <v>406.736170212766</v>
      </c>
    </row>
    <row r="14" spans="1:4" ht="13.5" customHeight="1">
      <c r="A14" s="51" t="s">
        <v>99</v>
      </c>
      <c r="B14" s="51"/>
      <c r="D14" s="10"/>
    </row>
    <row r="15" spans="1:4" ht="24.75">
      <c r="A15" s="39" t="s">
        <v>90</v>
      </c>
      <c r="B15" s="40" t="s">
        <v>91</v>
      </c>
      <c r="C15" s="39" t="s">
        <v>92</v>
      </c>
      <c r="D15" s="40" t="s">
        <v>3</v>
      </c>
    </row>
    <row r="16" spans="1:4" ht="12.75">
      <c r="A16" s="45" t="s">
        <v>94</v>
      </c>
      <c r="B16" s="43">
        <v>115.74</v>
      </c>
      <c r="C16" s="42">
        <v>1</v>
      </c>
      <c r="D16" s="44">
        <f aca="true" t="shared" si="1" ref="D16:D20">B16*C16</f>
        <v>115.74</v>
      </c>
    </row>
    <row r="17" spans="1:4" ht="57">
      <c r="A17" s="45" t="s">
        <v>16</v>
      </c>
      <c r="B17" s="43">
        <v>17.6808510638298</v>
      </c>
      <c r="C17" s="42">
        <v>2.7</v>
      </c>
      <c r="D17" s="44">
        <f t="shared" si="1"/>
        <v>47.73829787234046</v>
      </c>
    </row>
    <row r="18" spans="1:4" ht="24">
      <c r="A18" s="45" t="s">
        <v>20</v>
      </c>
      <c r="B18" s="43">
        <v>8.29787234042553</v>
      </c>
      <c r="C18" s="42">
        <v>9.4</v>
      </c>
      <c r="D18" s="44">
        <f t="shared" si="1"/>
        <v>77.99999999999999</v>
      </c>
    </row>
    <row r="19" spans="1:4" ht="24">
      <c r="A19" s="45" t="s">
        <v>46</v>
      </c>
      <c r="B19" s="43">
        <v>46.8723404255319</v>
      </c>
      <c r="C19" s="42">
        <v>4.75</v>
      </c>
      <c r="D19" s="44">
        <f t="shared" si="1"/>
        <v>222.64361702127653</v>
      </c>
    </row>
    <row r="20" spans="1:4" ht="34.5">
      <c r="A20" s="45" t="s">
        <v>29</v>
      </c>
      <c r="B20" s="43">
        <v>4.65957446808511</v>
      </c>
      <c r="C20" s="42">
        <v>43.55</v>
      </c>
      <c r="D20" s="44">
        <f t="shared" si="1"/>
        <v>202.92446808510655</v>
      </c>
    </row>
    <row r="21" spans="1:4" ht="24.75">
      <c r="A21" s="48" t="s">
        <v>67</v>
      </c>
      <c r="B21" s="49"/>
      <c r="C21" s="50"/>
      <c r="D21" s="49">
        <f>SUM(D16:D20)</f>
        <v>667.0463829787235</v>
      </c>
    </row>
    <row r="24" spans="1:4" ht="13.5" customHeight="1">
      <c r="A24" s="52" t="s">
        <v>100</v>
      </c>
      <c r="B24" s="52"/>
      <c r="D24" s="10"/>
    </row>
    <row r="25" spans="1:4" ht="24.75">
      <c r="A25" s="39" t="s">
        <v>90</v>
      </c>
      <c r="B25" s="40" t="s">
        <v>91</v>
      </c>
      <c r="C25" s="39" t="s">
        <v>92</v>
      </c>
      <c r="D25" s="40" t="s">
        <v>3</v>
      </c>
    </row>
    <row r="26" spans="1:4" ht="12.75">
      <c r="A26" s="42" t="s">
        <v>94</v>
      </c>
      <c r="B26" s="43">
        <v>115.74</v>
      </c>
      <c r="C26" s="42">
        <v>1</v>
      </c>
      <c r="D26" s="44">
        <f aca="true" t="shared" si="2" ref="D26:D30">B26*C26</f>
        <v>115.74</v>
      </c>
    </row>
    <row r="27" spans="1:4" ht="24">
      <c r="A27" s="45" t="s">
        <v>46</v>
      </c>
      <c r="B27" s="43">
        <v>46.8723404255319</v>
      </c>
      <c r="C27" s="42">
        <v>3</v>
      </c>
      <c r="D27" s="44">
        <f t="shared" si="2"/>
        <v>140.61702127659572</v>
      </c>
    </row>
    <row r="28" spans="1:4" ht="34.5">
      <c r="A28" s="45" t="s">
        <v>47</v>
      </c>
      <c r="B28" s="43">
        <v>34.1489361702128</v>
      </c>
      <c r="C28" s="42">
        <v>4</v>
      </c>
      <c r="D28" s="44">
        <f t="shared" si="2"/>
        <v>136.5957446808512</v>
      </c>
    </row>
    <row r="29" spans="1:4" ht="34.5">
      <c r="A29" s="45" t="s">
        <v>48</v>
      </c>
      <c r="B29" s="43">
        <v>21.4255319148936</v>
      </c>
      <c r="C29" s="42">
        <v>1.28</v>
      </c>
      <c r="D29" s="44">
        <f t="shared" si="2"/>
        <v>27.42468085106381</v>
      </c>
    </row>
    <row r="30" spans="1:4" ht="24">
      <c r="A30" s="45" t="s">
        <v>61</v>
      </c>
      <c r="B30" s="43">
        <v>1</v>
      </c>
      <c r="C30" s="42">
        <v>17</v>
      </c>
      <c r="D30" s="44">
        <f t="shared" si="2"/>
        <v>17</v>
      </c>
    </row>
    <row r="31" spans="1:4" ht="12.75">
      <c r="A31" s="53"/>
      <c r="B31" s="43"/>
      <c r="C31" s="42"/>
      <c r="D31" s="44"/>
    </row>
    <row r="32" spans="1:4" ht="24.75">
      <c r="A32" s="48" t="s">
        <v>67</v>
      </c>
      <c r="B32" s="49"/>
      <c r="C32" s="50"/>
      <c r="D32" s="49">
        <f>SUM(D26:D31)</f>
        <v>437.3774468085107</v>
      </c>
    </row>
    <row r="35" spans="1:4" ht="13.5" customHeight="1">
      <c r="A35" s="52" t="s">
        <v>101</v>
      </c>
      <c r="B35" s="52"/>
      <c r="D35" s="10"/>
    </row>
    <row r="36" spans="1:4" ht="24.75">
      <c r="A36" s="39" t="s">
        <v>90</v>
      </c>
      <c r="B36" s="40" t="s">
        <v>91</v>
      </c>
      <c r="C36" s="39" t="s">
        <v>92</v>
      </c>
      <c r="D36" s="40" t="s">
        <v>3</v>
      </c>
    </row>
    <row r="37" spans="1:4" ht="12.75">
      <c r="A37" s="42" t="s">
        <v>94</v>
      </c>
      <c r="B37" s="43">
        <v>115.74</v>
      </c>
      <c r="C37" s="42">
        <v>1</v>
      </c>
      <c r="D37" s="44">
        <f aca="true" t="shared" si="3" ref="D37:D38">B37*C37</f>
        <v>115.74</v>
      </c>
    </row>
    <row r="38" spans="1:4" ht="34.5">
      <c r="A38" s="45" t="s">
        <v>48</v>
      </c>
      <c r="B38" s="43">
        <v>21.4255319148936</v>
      </c>
      <c r="C38" s="42">
        <v>1.28</v>
      </c>
      <c r="D38" s="44">
        <f t="shared" si="3"/>
        <v>27.42468085106381</v>
      </c>
    </row>
    <row r="39" spans="1:4" ht="12.75">
      <c r="A39" s="53"/>
      <c r="B39" s="43"/>
      <c r="C39" s="42"/>
      <c r="D39" s="44"/>
    </row>
    <row r="40" spans="1:4" ht="24.75">
      <c r="A40" s="48" t="s">
        <v>67</v>
      </c>
      <c r="B40" s="49"/>
      <c r="C40" s="50"/>
      <c r="D40" s="49">
        <f>SUM(D37:D39)</f>
        <v>143.1646808510638</v>
      </c>
    </row>
    <row r="42" spans="1:4" ht="12.75">
      <c r="A42" s="54" t="s">
        <v>102</v>
      </c>
      <c r="B42" s="54"/>
      <c r="D42" s="55">
        <v>240</v>
      </c>
    </row>
    <row r="43" spans="1:2" ht="12.75">
      <c r="A43" s="54" t="s">
        <v>103</v>
      </c>
      <c r="B43" s="54"/>
    </row>
    <row r="44" spans="1:2" ht="12.75">
      <c r="A44" s="54"/>
      <c r="B44" s="54"/>
    </row>
  </sheetData>
  <sheetProtection selectLockedCells="1" selectUnlockedCells="1"/>
  <mergeCells count="4">
    <mergeCell ref="A2:B2"/>
    <mergeCell ref="A14:B14"/>
    <mergeCell ref="A24:B24"/>
    <mergeCell ref="A35:B35"/>
  </mergeCells>
  <printOptions/>
  <pageMargins left="0.7875" right="0.7875" top="1.025" bottom="1.025" header="0.7875" footer="0.7875"/>
  <pageSetup horizontalDpi="300" verticalDpi="300" orientation="portrait" paperSize="9" scale="55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2021-05-10T12:23:22Z</dcterms:created>
  <dcterms:modified xsi:type="dcterms:W3CDTF">2021-05-25T14:55:40Z</dcterms:modified>
  <cp:category/>
  <cp:version/>
  <cp:contentType/>
  <cp:contentStatus/>
  <cp:revision>49</cp:revision>
</cp:coreProperties>
</file>